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6" activeTab="0"/>
  </bookViews>
  <sheets>
    <sheet name="补助表" sheetId="1" r:id="rId1"/>
  </sheets>
  <definedNames>
    <definedName name="_xlnm.Print_Titles" localSheetId="0">'补助表'!$4:$6</definedName>
  </definedNames>
  <calcPr fullCalcOnLoad="1"/>
</workbook>
</file>

<file path=xl/sharedStrings.xml><?xml version="1.0" encoding="utf-8"?>
<sst xmlns="http://schemas.openxmlformats.org/spreadsheetml/2006/main" count="119" uniqueCount="107">
  <si>
    <t>总改造搬迁</t>
  </si>
  <si>
    <t>户数</t>
  </si>
  <si>
    <t>人数</t>
  </si>
  <si>
    <t>其中家庭人数</t>
  </si>
  <si>
    <t>少数民族</t>
  </si>
  <si>
    <t>残疾人</t>
  </si>
  <si>
    <t>3人以下的</t>
  </si>
  <si>
    <t>4人以上的</t>
  </si>
  <si>
    <t>家庭人口数</t>
  </si>
  <si>
    <t>全省</t>
  </si>
  <si>
    <t>安溪县</t>
  </si>
  <si>
    <t>永春县</t>
  </si>
  <si>
    <t>德化县</t>
  </si>
  <si>
    <t>宁德市</t>
  </si>
  <si>
    <t>梅列区</t>
  </si>
  <si>
    <t>三元区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</si>
  <si>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</si>
  <si>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</si>
  <si>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</si>
  <si>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</si>
  <si>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</si>
  <si>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</si>
  <si>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</si>
  <si>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沙  县</t>
  </si>
  <si>
    <t>尤溪县</t>
  </si>
  <si>
    <t>大田县</t>
  </si>
  <si>
    <t>三明市</t>
  </si>
  <si>
    <t>泉州市</t>
  </si>
  <si>
    <t>闽侯县</t>
  </si>
  <si>
    <t>连江县</t>
  </si>
  <si>
    <t>罗源县</t>
  </si>
  <si>
    <t>闽清县</t>
  </si>
  <si>
    <t>仙游县</t>
  </si>
  <si>
    <t>龙文区</t>
  </si>
  <si>
    <t>芗城区</t>
  </si>
  <si>
    <t>荔城区</t>
  </si>
  <si>
    <t>城厢区</t>
  </si>
  <si>
    <t>涵江区</t>
  </si>
  <si>
    <t>秀屿区</t>
  </si>
  <si>
    <t>北岸</t>
  </si>
  <si>
    <t>新罗区</t>
  </si>
  <si>
    <t>永定县</t>
  </si>
  <si>
    <t>上杭县</t>
  </si>
  <si>
    <t>武平县</t>
  </si>
  <si>
    <t>长汀县</t>
  </si>
  <si>
    <t>连城县</t>
  </si>
  <si>
    <t>漳平市</t>
  </si>
  <si>
    <t>延平区</t>
  </si>
  <si>
    <t>邵武市</t>
  </si>
  <si>
    <t>武夷山</t>
  </si>
  <si>
    <t>建瓯市</t>
  </si>
  <si>
    <t>建阳市</t>
  </si>
  <si>
    <t>顺昌县</t>
  </si>
  <si>
    <t>浦城县</t>
  </si>
  <si>
    <t>光泽县</t>
  </si>
  <si>
    <t>松溪县</t>
  </si>
  <si>
    <t>政和县</t>
  </si>
  <si>
    <t>福清市</t>
  </si>
  <si>
    <t>补助
(万元)</t>
  </si>
  <si>
    <t>计生户</t>
  </si>
  <si>
    <t>分散供养五保户</t>
  </si>
  <si>
    <t>资金拨补情况(万元)</t>
  </si>
  <si>
    <t>已预拨资金</t>
  </si>
  <si>
    <t>县(市、区)名称</t>
  </si>
  <si>
    <t>补助资金合计</t>
  </si>
  <si>
    <t>福州市</t>
  </si>
  <si>
    <t>莆田市</t>
  </si>
  <si>
    <t>南平市</t>
  </si>
  <si>
    <t>龙岩市</t>
  </si>
  <si>
    <t>泉州市石结构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</si>
  <si>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</si>
  <si>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</si>
  <si>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</si>
  <si>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</si>
  <si>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</si>
  <si>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</si>
  <si>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</si>
  <si>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</si>
  <si>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</si>
  <si>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</si>
  <si>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</si>
  <si>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湄洲岛</t>
  </si>
  <si>
    <t>应拨
资金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</si>
  <si>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</si>
  <si>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</si>
  <si>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</si>
  <si>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</si>
  <si>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</si>
  <si>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</si>
  <si>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</si>
  <si>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</si>
  <si>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</si>
  <si>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</si>
  <si>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</si>
  <si>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</si>
  <si>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</si>
  <si>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</si>
  <si>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</si>
  <si>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</si>
  <si>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</si>
  <si>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</si>
  <si>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r>
      <t>修缮加固
(</t>
    </r>
    <r>
      <rPr>
        <b/>
        <sz val="9"/>
        <rFont val="宋体"/>
        <family val="0"/>
      </rPr>
      <t>不含五保户</t>
    </r>
    <r>
      <rPr>
        <b/>
        <sz val="11"/>
        <rFont val="宋体"/>
        <family val="0"/>
      </rPr>
      <t>)</t>
    </r>
  </si>
  <si>
    <t>福建省2014年造福工程危房改造补助资金安排表</t>
  </si>
  <si>
    <t>制表时间：2014年11月3日</t>
  </si>
  <si>
    <t>附件</t>
  </si>
  <si>
    <t>漳州市</t>
  </si>
  <si>
    <t>台商区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</si>
</sst>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name val="仿宋_GB2312"/>
      <family val="0"/>
    </font>
    <font>
      <b/>
      <sz val="11"/>
      <name val="仿宋"/>
      <family val="3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ySplit="6" topLeftCell="BM40" activePane="bottomLeft" state="frozen"/>
      <selection pane="topLeft" activeCell="A1" sqref="A1"/>
      <selection pane="bottomLeft" activeCell="F19" sqref="F19"/>
    </sheetView>
  </sheetViews>
  <sheetFormatPr defaultColWidth="9.00390625" defaultRowHeight="14.25"/>
  <cols>
    <col min="1" max="1" width="6.125" style="64" customWidth="1"/>
    <col min="2" max="2" width="6.125" style="0" customWidth="1"/>
    <col min="3" max="3" width="7.125" style="0" customWidth="1"/>
    <col min="4" max="4" width="6.125" style="0" customWidth="1"/>
    <col min="5" max="5" width="6.75390625" style="0" customWidth="1"/>
    <col min="6" max="6" width="7.125" style="0" customWidth="1"/>
    <col min="7" max="7" width="8.00390625" style="0" customWidth="1"/>
    <col min="8" max="8" width="4.75390625" style="0" customWidth="1"/>
    <col min="9" max="9" width="6.75390625" style="0" customWidth="1"/>
    <col min="10" max="10" width="5.375" style="0" customWidth="1"/>
    <col min="11" max="11" width="7.375" style="0" customWidth="1"/>
    <col min="12" max="12" width="6.125" style="0" customWidth="1"/>
    <col min="13" max="13" width="7.50390625" style="0" customWidth="1"/>
    <col min="14" max="14" width="5.25390625" style="0" customWidth="1"/>
    <col min="15" max="15" width="6.25390625" style="0" customWidth="1"/>
    <col min="16" max="16" width="5.25390625" style="0" customWidth="1"/>
    <col min="19" max="19" width="7.50390625" style="0" customWidth="1"/>
  </cols>
  <sheetData>
    <row r="1" ht="15">
      <c r="A1" s="64" t="s">
        <v>104</v>
      </c>
    </row>
    <row r="2" spans="1:20" ht="25.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20.25" customHeight="1">
      <c r="A3" s="67"/>
      <c r="B3" s="67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0" t="s">
        <v>103</v>
      </c>
      <c r="P3" s="70"/>
      <c r="Q3" s="70"/>
      <c r="R3" s="70"/>
      <c r="S3" s="70"/>
      <c r="T3" s="70"/>
    </row>
    <row r="4" spans="1:20" ht="15" customHeight="1">
      <c r="A4" s="71" t="s">
        <v>63</v>
      </c>
      <c r="B4" s="72" t="s">
        <v>0</v>
      </c>
      <c r="C4" s="72"/>
      <c r="D4" s="72" t="s">
        <v>3</v>
      </c>
      <c r="E4" s="72"/>
      <c r="F4" s="72"/>
      <c r="G4" s="72"/>
      <c r="H4" s="72" t="s">
        <v>59</v>
      </c>
      <c r="I4" s="72"/>
      <c r="J4" s="72" t="s">
        <v>4</v>
      </c>
      <c r="K4" s="72"/>
      <c r="L4" s="72" t="s">
        <v>5</v>
      </c>
      <c r="M4" s="72"/>
      <c r="N4" s="71" t="s">
        <v>101</v>
      </c>
      <c r="O4" s="71"/>
      <c r="P4" s="73" t="s">
        <v>60</v>
      </c>
      <c r="Q4" s="73"/>
      <c r="R4" s="68" t="s">
        <v>61</v>
      </c>
      <c r="S4" s="68"/>
      <c r="T4" s="68"/>
    </row>
    <row r="5" spans="1:20" ht="30.75" customHeight="1">
      <c r="A5" s="71"/>
      <c r="B5" s="72"/>
      <c r="C5" s="72"/>
      <c r="D5" s="72" t="s">
        <v>6</v>
      </c>
      <c r="E5" s="72"/>
      <c r="F5" s="72" t="s">
        <v>7</v>
      </c>
      <c r="G5" s="72"/>
      <c r="H5" s="72"/>
      <c r="I5" s="72"/>
      <c r="J5" s="72"/>
      <c r="K5" s="72"/>
      <c r="L5" s="72"/>
      <c r="M5" s="72"/>
      <c r="N5" s="71"/>
      <c r="O5" s="71"/>
      <c r="P5" s="73"/>
      <c r="Q5" s="73"/>
      <c r="R5" s="68"/>
      <c r="S5" s="68"/>
      <c r="T5" s="68"/>
    </row>
    <row r="6" spans="1:20" ht="30.75" customHeight="1">
      <c r="A6" s="71"/>
      <c r="B6" s="29" t="s">
        <v>1</v>
      </c>
      <c r="C6" s="29" t="s">
        <v>2</v>
      </c>
      <c r="D6" s="29" t="s">
        <v>1</v>
      </c>
      <c r="E6" s="51" t="s">
        <v>58</v>
      </c>
      <c r="F6" s="29" t="s">
        <v>2</v>
      </c>
      <c r="G6" s="29" t="s">
        <v>58</v>
      </c>
      <c r="H6" s="51" t="s">
        <v>1</v>
      </c>
      <c r="I6" s="51" t="s">
        <v>58</v>
      </c>
      <c r="J6" s="29" t="s">
        <v>8</v>
      </c>
      <c r="K6" s="29" t="s">
        <v>58</v>
      </c>
      <c r="L6" s="29" t="s">
        <v>8</v>
      </c>
      <c r="M6" s="29" t="s">
        <v>58</v>
      </c>
      <c r="N6" s="1" t="s">
        <v>1</v>
      </c>
      <c r="O6" s="52" t="s">
        <v>58</v>
      </c>
      <c r="P6" s="1" t="s">
        <v>1</v>
      </c>
      <c r="Q6" s="29" t="s">
        <v>58</v>
      </c>
      <c r="R6" s="29" t="s">
        <v>64</v>
      </c>
      <c r="S6" s="29" t="s">
        <v>62</v>
      </c>
      <c r="T6" s="29" t="s">
        <v>82</v>
      </c>
    </row>
    <row r="7" spans="1:20" ht="15">
      <c r="A7" s="53" t="s">
        <v>9</v>
      </c>
      <c r="B7" s="2">
        <f>B8+B39+B35+B22+B14+B51+B62+B70+B80</f>
        <v>50152</v>
      </c>
      <c r="C7" s="2">
        <f aca="true" t="shared" si="0" ref="C7:T7">C8+C39+C35+C22+C14+C51+C62+C70+C80</f>
        <v>214593</v>
      </c>
      <c r="D7" s="2">
        <f t="shared" si="0"/>
        <v>11633</v>
      </c>
      <c r="E7" s="2">
        <f t="shared" si="0"/>
        <v>11633</v>
      </c>
      <c r="F7" s="2">
        <f t="shared" si="0"/>
        <v>170189</v>
      </c>
      <c r="G7" s="2">
        <f t="shared" si="0"/>
        <v>51056.69999999999</v>
      </c>
      <c r="H7" s="2">
        <f t="shared" si="0"/>
        <v>7670</v>
      </c>
      <c r="I7" s="2">
        <f t="shared" si="0"/>
        <v>2301</v>
      </c>
      <c r="J7" s="2">
        <f t="shared" si="0"/>
        <v>6171</v>
      </c>
      <c r="K7" s="2">
        <f t="shared" si="0"/>
        <v>370.26</v>
      </c>
      <c r="L7" s="2">
        <f t="shared" si="0"/>
        <v>17697</v>
      </c>
      <c r="M7" s="2">
        <f t="shared" si="0"/>
        <v>1769.7000000000003</v>
      </c>
      <c r="N7" s="2">
        <f t="shared" si="0"/>
        <v>3296</v>
      </c>
      <c r="O7" s="2">
        <f t="shared" si="0"/>
        <v>3296</v>
      </c>
      <c r="P7" s="2">
        <f t="shared" si="0"/>
        <v>1549</v>
      </c>
      <c r="Q7" s="2">
        <f t="shared" si="0"/>
        <v>2323.5</v>
      </c>
      <c r="R7" s="2">
        <f t="shared" si="0"/>
        <v>72750.16</v>
      </c>
      <c r="S7" s="2">
        <f t="shared" si="0"/>
        <v>29750</v>
      </c>
      <c r="T7" s="2">
        <f t="shared" si="0"/>
        <v>43000.16</v>
      </c>
    </row>
    <row r="8" spans="1:20" s="35" customFormat="1" ht="15">
      <c r="A8" s="54" t="s">
        <v>65</v>
      </c>
      <c r="B8" s="3">
        <f>SUM(B9:B13)</f>
        <v>1742</v>
      </c>
      <c r="C8" s="3">
        <f aca="true" t="shared" si="1" ref="C8:T8">SUM(C9:C13)</f>
        <v>6971</v>
      </c>
      <c r="D8" s="3">
        <f t="shared" si="1"/>
        <v>462</v>
      </c>
      <c r="E8" s="3">
        <f t="shared" si="1"/>
        <v>462</v>
      </c>
      <c r="F8" s="3">
        <f t="shared" si="1"/>
        <v>4541</v>
      </c>
      <c r="G8" s="3">
        <f t="shared" si="1"/>
        <v>1362.2999999999997</v>
      </c>
      <c r="H8" s="3">
        <f t="shared" si="1"/>
        <v>150</v>
      </c>
      <c r="I8" s="3">
        <f t="shared" si="1"/>
        <v>45</v>
      </c>
      <c r="J8" s="3">
        <f t="shared" si="1"/>
        <v>345</v>
      </c>
      <c r="K8" s="3">
        <f t="shared" si="1"/>
        <v>20.7</v>
      </c>
      <c r="L8" s="3">
        <f t="shared" si="1"/>
        <v>301</v>
      </c>
      <c r="M8" s="3">
        <f t="shared" si="1"/>
        <v>30.1</v>
      </c>
      <c r="N8" s="3">
        <f t="shared" si="1"/>
        <v>352</v>
      </c>
      <c r="O8" s="3">
        <f t="shared" si="1"/>
        <v>352</v>
      </c>
      <c r="P8" s="3">
        <f t="shared" si="1"/>
        <v>29</v>
      </c>
      <c r="Q8" s="3">
        <f t="shared" si="1"/>
        <v>43.5</v>
      </c>
      <c r="R8" s="3">
        <f t="shared" si="1"/>
        <v>2315.6</v>
      </c>
      <c r="S8" s="3">
        <f t="shared" si="1"/>
        <v>1250</v>
      </c>
      <c r="T8" s="3">
        <f t="shared" si="1"/>
        <v>1065.6</v>
      </c>
    </row>
    <row r="9" spans="1:20" ht="15">
      <c r="A9" s="55" t="s">
        <v>28</v>
      </c>
      <c r="B9" s="6">
        <v>460</v>
      </c>
      <c r="C9" s="6">
        <v>2132</v>
      </c>
      <c r="D9" s="34">
        <v>117</v>
      </c>
      <c r="E9" s="6">
        <f>D9*1</f>
        <v>117</v>
      </c>
      <c r="F9" s="34">
        <v>1829</v>
      </c>
      <c r="G9" s="30">
        <f>F9*0.3</f>
        <v>548.6999999999999</v>
      </c>
      <c r="H9" s="34">
        <v>45</v>
      </c>
      <c r="I9" s="32">
        <f>H9*0.3</f>
        <v>13.5</v>
      </c>
      <c r="J9" s="34">
        <v>100</v>
      </c>
      <c r="K9" s="30">
        <f>J9*0.06</f>
        <v>6</v>
      </c>
      <c r="L9" s="34">
        <v>43</v>
      </c>
      <c r="M9" s="30">
        <f>L9*0.1</f>
        <v>4.3</v>
      </c>
      <c r="N9" s="34"/>
      <c r="O9" s="32">
        <f>N9*1</f>
        <v>0</v>
      </c>
      <c r="P9" s="34">
        <v>1</v>
      </c>
      <c r="Q9" s="32">
        <f>P9*1.5</f>
        <v>1.5</v>
      </c>
      <c r="R9" s="32">
        <f>E9+G9+I9+K9+M9+O9+Q9</f>
        <v>690.9999999999999</v>
      </c>
      <c r="S9" s="6">
        <v>460</v>
      </c>
      <c r="T9" s="6">
        <f>R9-S9</f>
        <v>230.9999999999999</v>
      </c>
    </row>
    <row r="10" spans="1:20" ht="15">
      <c r="A10" s="55" t="s">
        <v>29</v>
      </c>
      <c r="B10" s="6">
        <v>70</v>
      </c>
      <c r="C10" s="6">
        <v>238</v>
      </c>
      <c r="D10" s="44">
        <v>31</v>
      </c>
      <c r="E10" s="6">
        <f>D10*1</f>
        <v>31</v>
      </c>
      <c r="F10" s="45">
        <v>156</v>
      </c>
      <c r="G10" s="30">
        <f>F10*0.3</f>
        <v>46.8</v>
      </c>
      <c r="H10" s="43">
        <v>13</v>
      </c>
      <c r="I10" s="31">
        <f>H10*0.3</f>
        <v>3.9</v>
      </c>
      <c r="J10" s="43">
        <v>17</v>
      </c>
      <c r="K10" s="30">
        <f>J10*0.06</f>
        <v>1.02</v>
      </c>
      <c r="L10" s="43">
        <v>42</v>
      </c>
      <c r="M10" s="30">
        <f>L10*0.1</f>
        <v>4.2</v>
      </c>
      <c r="N10" s="44">
        <v>0</v>
      </c>
      <c r="O10" s="33">
        <f>N10*1</f>
        <v>0</v>
      </c>
      <c r="P10" s="46">
        <v>5</v>
      </c>
      <c r="Q10" s="33">
        <f>P10*1.5</f>
        <v>7.5</v>
      </c>
      <c r="R10" s="32">
        <f>E10+G10+I10+K10+M10+O10+Q10</f>
        <v>94.42</v>
      </c>
      <c r="S10" s="6">
        <v>70</v>
      </c>
      <c r="T10" s="6">
        <f aca="true" t="shared" si="2" ref="T10:T21">R10-S10</f>
        <v>24.42</v>
      </c>
    </row>
    <row r="11" spans="1:20" ht="15">
      <c r="A11" s="55" t="s">
        <v>30</v>
      </c>
      <c r="B11" s="6">
        <v>360</v>
      </c>
      <c r="C11" s="6">
        <v>1286</v>
      </c>
      <c r="D11" s="32">
        <v>73</v>
      </c>
      <c r="E11" s="6">
        <f>D11*1</f>
        <v>73</v>
      </c>
      <c r="F11" s="48">
        <v>592</v>
      </c>
      <c r="G11" s="30">
        <f>F11*0.3</f>
        <v>177.6</v>
      </c>
      <c r="H11" s="47">
        <v>19</v>
      </c>
      <c r="I11" s="31">
        <f>H11*0.3</f>
        <v>5.7</v>
      </c>
      <c r="J11" s="47">
        <v>228</v>
      </c>
      <c r="K11" s="30">
        <f>J11*0.06</f>
        <v>13.68</v>
      </c>
      <c r="L11" s="47">
        <v>40</v>
      </c>
      <c r="M11" s="30">
        <f>L11*0.1</f>
        <v>4</v>
      </c>
      <c r="N11" s="32">
        <v>152</v>
      </c>
      <c r="O11" s="33">
        <f>N11*1</f>
        <v>152</v>
      </c>
      <c r="P11" s="49">
        <v>20</v>
      </c>
      <c r="Q11" s="33">
        <f>P11*1.5</f>
        <v>30</v>
      </c>
      <c r="R11" s="32">
        <f>E11+G11+I11+K11+M11+O11+Q11</f>
        <v>455.98</v>
      </c>
      <c r="S11" s="6">
        <v>240</v>
      </c>
      <c r="T11" s="6">
        <f t="shared" si="2"/>
        <v>215.98000000000002</v>
      </c>
    </row>
    <row r="12" spans="1:20" ht="15">
      <c r="A12" s="55" t="s">
        <v>31</v>
      </c>
      <c r="B12" s="6">
        <v>822</v>
      </c>
      <c r="C12" s="6">
        <v>3217</v>
      </c>
      <c r="D12" s="32">
        <v>226</v>
      </c>
      <c r="E12" s="6">
        <f>D12*1</f>
        <v>226</v>
      </c>
      <c r="F12" s="48">
        <v>1904</v>
      </c>
      <c r="G12" s="30">
        <f>F12*0.3</f>
        <v>571.1999999999999</v>
      </c>
      <c r="H12" s="47">
        <v>73</v>
      </c>
      <c r="I12" s="31">
        <f>H12*0.3</f>
        <v>21.9</v>
      </c>
      <c r="J12" s="47"/>
      <c r="K12" s="30">
        <f>J12*0.06</f>
        <v>0</v>
      </c>
      <c r="L12" s="47">
        <v>117</v>
      </c>
      <c r="M12" s="30">
        <f>L12*0.1</f>
        <v>11.700000000000001</v>
      </c>
      <c r="N12" s="32">
        <v>200</v>
      </c>
      <c r="O12" s="33">
        <f>N12*1</f>
        <v>200</v>
      </c>
      <c r="P12" s="49">
        <v>1</v>
      </c>
      <c r="Q12" s="33">
        <f>P12*1.5</f>
        <v>1.5</v>
      </c>
      <c r="R12" s="32">
        <f>E12+G12+I12+K12+M12+O12+Q12</f>
        <v>1032.3</v>
      </c>
      <c r="S12" s="6">
        <v>450</v>
      </c>
      <c r="T12" s="6">
        <f t="shared" si="2"/>
        <v>582.3</v>
      </c>
    </row>
    <row r="13" spans="1:20" ht="15">
      <c r="A13" s="55" t="s">
        <v>57</v>
      </c>
      <c r="B13" s="6">
        <v>30</v>
      </c>
      <c r="C13" s="6">
        <v>98</v>
      </c>
      <c r="D13" s="32">
        <v>15</v>
      </c>
      <c r="E13" s="6">
        <f>D13*1</f>
        <v>15</v>
      </c>
      <c r="F13" s="48">
        <v>60</v>
      </c>
      <c r="G13" s="30">
        <f>F13*0.3</f>
        <v>18</v>
      </c>
      <c r="H13" s="47"/>
      <c r="I13" s="31">
        <f>H13*0.3</f>
        <v>0</v>
      </c>
      <c r="J13" s="47"/>
      <c r="K13" s="30">
        <f>J13*0.06</f>
        <v>0</v>
      </c>
      <c r="L13" s="47">
        <v>59</v>
      </c>
      <c r="M13" s="30">
        <f>L13*0.1</f>
        <v>5.9</v>
      </c>
      <c r="N13" s="32"/>
      <c r="O13" s="33">
        <f>N13*1</f>
        <v>0</v>
      </c>
      <c r="P13" s="49">
        <v>2</v>
      </c>
      <c r="Q13" s="33">
        <f>P13*1.5</f>
        <v>3</v>
      </c>
      <c r="R13" s="32">
        <f>E13+G13+I13+K13+M13+O13+Q13</f>
        <v>41.9</v>
      </c>
      <c r="S13" s="6">
        <v>30</v>
      </c>
      <c r="T13" s="6">
        <f t="shared" si="2"/>
        <v>11.899999999999999</v>
      </c>
    </row>
    <row r="14" spans="1:20" s="35" customFormat="1" ht="15">
      <c r="A14" s="56" t="s">
        <v>66</v>
      </c>
      <c r="B14" s="1">
        <f>SUM(B15:B21)</f>
        <v>2920</v>
      </c>
      <c r="C14" s="1">
        <f aca="true" t="shared" si="3" ref="C14:T14">SUM(C15:C21)</f>
        <v>13364</v>
      </c>
      <c r="D14" s="1">
        <f t="shared" si="3"/>
        <v>560</v>
      </c>
      <c r="E14" s="1">
        <f t="shared" si="3"/>
        <v>560</v>
      </c>
      <c r="F14" s="1">
        <f t="shared" si="3"/>
        <v>11210</v>
      </c>
      <c r="G14" s="1">
        <f t="shared" si="3"/>
        <v>3363</v>
      </c>
      <c r="H14" s="1">
        <f t="shared" si="3"/>
        <v>210</v>
      </c>
      <c r="I14" s="1">
        <f t="shared" si="3"/>
        <v>63</v>
      </c>
      <c r="J14" s="1">
        <f t="shared" si="3"/>
        <v>54</v>
      </c>
      <c r="K14" s="1">
        <f t="shared" si="3"/>
        <v>3.2399999999999998</v>
      </c>
      <c r="L14" s="1">
        <f t="shared" si="3"/>
        <v>1093</v>
      </c>
      <c r="M14" s="1">
        <f t="shared" si="3"/>
        <v>109.30000000000001</v>
      </c>
      <c r="N14" s="1">
        <f t="shared" si="3"/>
        <v>158</v>
      </c>
      <c r="O14" s="1">
        <f t="shared" si="3"/>
        <v>158</v>
      </c>
      <c r="P14" s="1">
        <f t="shared" si="3"/>
        <v>7</v>
      </c>
      <c r="Q14" s="1">
        <f t="shared" si="3"/>
        <v>10.5</v>
      </c>
      <c r="R14" s="1">
        <f t="shared" si="3"/>
        <v>4267.04</v>
      </c>
      <c r="S14" s="1">
        <f t="shared" si="3"/>
        <v>2200</v>
      </c>
      <c r="T14" s="1">
        <f t="shared" si="3"/>
        <v>2067.04</v>
      </c>
    </row>
    <row r="15" spans="1:20" ht="15">
      <c r="A15" s="55" t="s">
        <v>36</v>
      </c>
      <c r="B15" s="6">
        <v>180</v>
      </c>
      <c r="C15" s="6">
        <v>836</v>
      </c>
      <c r="D15" s="6">
        <v>35</v>
      </c>
      <c r="E15" s="6">
        <f aca="true" t="shared" si="4" ref="E15:E21">D15*1</f>
        <v>35</v>
      </c>
      <c r="F15" s="14">
        <v>740</v>
      </c>
      <c r="G15" s="30">
        <f aca="true" t="shared" si="5" ref="G15:G21">F15*0.3</f>
        <v>222</v>
      </c>
      <c r="H15" s="12">
        <v>23</v>
      </c>
      <c r="I15" s="31">
        <f aca="true" t="shared" si="6" ref="I15:I21">H15*0.3</f>
        <v>6.8999999999999995</v>
      </c>
      <c r="J15" s="6"/>
      <c r="K15" s="30">
        <f aca="true" t="shared" si="7" ref="K15:K21">J15*0.06</f>
        <v>0</v>
      </c>
      <c r="L15" s="6">
        <v>75</v>
      </c>
      <c r="M15" s="30">
        <f aca="true" t="shared" si="8" ref="M15:M21">L15*0.1</f>
        <v>7.5</v>
      </c>
      <c r="N15" s="6"/>
      <c r="O15" s="33">
        <f aca="true" t="shared" si="9" ref="O15:O21">N15*1</f>
        <v>0</v>
      </c>
      <c r="P15" s="17">
        <v>1</v>
      </c>
      <c r="Q15" s="33">
        <f aca="true" t="shared" si="10" ref="Q15:Q21">P15*1.5</f>
        <v>1.5</v>
      </c>
      <c r="R15" s="32">
        <f aca="true" t="shared" si="11" ref="R15:R21">E15+G15+I15+K15+M15+O15+Q15</f>
        <v>272.9</v>
      </c>
      <c r="S15" s="14">
        <v>100</v>
      </c>
      <c r="T15" s="6">
        <f t="shared" si="2"/>
        <v>172.89999999999998</v>
      </c>
    </row>
    <row r="16" spans="1:20" ht="15">
      <c r="A16" s="55" t="s">
        <v>37</v>
      </c>
      <c r="B16" s="6">
        <v>270</v>
      </c>
      <c r="C16" s="6">
        <v>1293</v>
      </c>
      <c r="D16" s="6">
        <v>40</v>
      </c>
      <c r="E16" s="6">
        <f t="shared" si="4"/>
        <v>40</v>
      </c>
      <c r="F16" s="8">
        <v>1131</v>
      </c>
      <c r="G16" s="30">
        <f t="shared" si="5"/>
        <v>339.3</v>
      </c>
      <c r="H16" s="7">
        <v>56</v>
      </c>
      <c r="I16" s="31">
        <f t="shared" si="6"/>
        <v>16.8</v>
      </c>
      <c r="J16" s="7"/>
      <c r="K16" s="30">
        <f t="shared" si="7"/>
        <v>0</v>
      </c>
      <c r="L16" s="7"/>
      <c r="M16" s="30">
        <f t="shared" si="8"/>
        <v>0</v>
      </c>
      <c r="N16" s="6">
        <v>18</v>
      </c>
      <c r="O16" s="33">
        <f t="shared" si="9"/>
        <v>18</v>
      </c>
      <c r="P16" s="17">
        <v>2</v>
      </c>
      <c r="Q16" s="33">
        <f t="shared" si="10"/>
        <v>3</v>
      </c>
      <c r="R16" s="32">
        <f t="shared" si="11"/>
        <v>417.1</v>
      </c>
      <c r="S16" s="14">
        <v>200</v>
      </c>
      <c r="T16" s="6">
        <f t="shared" si="2"/>
        <v>217.10000000000002</v>
      </c>
    </row>
    <row r="17" spans="1:20" ht="15">
      <c r="A17" s="57" t="s">
        <v>35</v>
      </c>
      <c r="B17" s="11">
        <v>250</v>
      </c>
      <c r="C17" s="11">
        <v>1116</v>
      </c>
      <c r="D17" s="13">
        <v>62</v>
      </c>
      <c r="E17" s="6">
        <f t="shared" si="4"/>
        <v>62</v>
      </c>
      <c r="F17" s="14">
        <v>944</v>
      </c>
      <c r="G17" s="30">
        <f t="shared" si="5"/>
        <v>283.2</v>
      </c>
      <c r="H17" s="12"/>
      <c r="I17" s="31">
        <f t="shared" si="6"/>
        <v>0</v>
      </c>
      <c r="J17" s="12"/>
      <c r="K17" s="30">
        <f t="shared" si="7"/>
        <v>0</v>
      </c>
      <c r="L17" s="12">
        <v>66</v>
      </c>
      <c r="M17" s="30">
        <f t="shared" si="8"/>
        <v>6.6000000000000005</v>
      </c>
      <c r="N17" s="6"/>
      <c r="O17" s="33">
        <f t="shared" si="9"/>
        <v>0</v>
      </c>
      <c r="P17" s="15">
        <v>1</v>
      </c>
      <c r="Q17" s="33">
        <f t="shared" si="10"/>
        <v>1.5</v>
      </c>
      <c r="R17" s="32">
        <f t="shared" si="11"/>
        <v>353.3</v>
      </c>
      <c r="S17" s="11">
        <v>250</v>
      </c>
      <c r="T17" s="6">
        <f t="shared" si="2"/>
        <v>103.30000000000001</v>
      </c>
    </row>
    <row r="18" spans="1:20" ht="15">
      <c r="A18" s="55" t="s">
        <v>38</v>
      </c>
      <c r="B18" s="6">
        <v>160</v>
      </c>
      <c r="C18" s="6">
        <v>749</v>
      </c>
      <c r="D18" s="6">
        <v>21</v>
      </c>
      <c r="E18" s="6">
        <f t="shared" si="4"/>
        <v>21</v>
      </c>
      <c r="F18" s="8">
        <v>514</v>
      </c>
      <c r="G18" s="30">
        <f t="shared" si="5"/>
        <v>154.2</v>
      </c>
      <c r="H18" s="7"/>
      <c r="I18" s="31">
        <f t="shared" si="6"/>
        <v>0</v>
      </c>
      <c r="J18" s="7"/>
      <c r="K18" s="30">
        <f t="shared" si="7"/>
        <v>0</v>
      </c>
      <c r="L18" s="7">
        <v>42</v>
      </c>
      <c r="M18" s="30">
        <f t="shared" si="8"/>
        <v>4.2</v>
      </c>
      <c r="N18" s="6">
        <v>40</v>
      </c>
      <c r="O18" s="33">
        <f t="shared" si="9"/>
        <v>40</v>
      </c>
      <c r="P18" s="17"/>
      <c r="Q18" s="33">
        <f t="shared" si="10"/>
        <v>0</v>
      </c>
      <c r="R18" s="32">
        <f t="shared" si="11"/>
        <v>219.39999999999998</v>
      </c>
      <c r="S18" s="14">
        <v>100</v>
      </c>
      <c r="T18" s="6">
        <f t="shared" si="2"/>
        <v>119.39999999999998</v>
      </c>
    </row>
    <row r="19" spans="1:20" ht="15">
      <c r="A19" s="58" t="s">
        <v>81</v>
      </c>
      <c r="B19" s="21">
        <v>300</v>
      </c>
      <c r="C19" s="21">
        <v>1339</v>
      </c>
      <c r="D19" s="21">
        <v>86</v>
      </c>
      <c r="E19" s="6">
        <f t="shared" si="4"/>
        <v>86</v>
      </c>
      <c r="F19" s="6">
        <v>1115</v>
      </c>
      <c r="G19" s="30">
        <f t="shared" si="5"/>
        <v>334.5</v>
      </c>
      <c r="H19" s="6">
        <v>56</v>
      </c>
      <c r="I19" s="32">
        <f t="shared" si="6"/>
        <v>16.8</v>
      </c>
      <c r="J19" s="6"/>
      <c r="K19" s="30">
        <f t="shared" si="7"/>
        <v>0</v>
      </c>
      <c r="L19" s="6">
        <v>49</v>
      </c>
      <c r="M19" s="30">
        <f t="shared" si="8"/>
        <v>4.9</v>
      </c>
      <c r="N19" s="6"/>
      <c r="O19" s="32">
        <f t="shared" si="9"/>
        <v>0</v>
      </c>
      <c r="P19" s="6"/>
      <c r="Q19" s="32">
        <f t="shared" si="10"/>
        <v>0</v>
      </c>
      <c r="R19" s="32">
        <f t="shared" si="11"/>
        <v>442.2</v>
      </c>
      <c r="S19" s="6">
        <v>300</v>
      </c>
      <c r="T19" s="6">
        <f t="shared" si="2"/>
        <v>142.2</v>
      </c>
    </row>
    <row r="20" spans="1:20" ht="15">
      <c r="A20" s="55" t="s">
        <v>39</v>
      </c>
      <c r="B20" s="6">
        <v>150</v>
      </c>
      <c r="C20" s="6">
        <v>620</v>
      </c>
      <c r="D20" s="6">
        <v>20</v>
      </c>
      <c r="E20" s="6">
        <f t="shared" si="4"/>
        <v>20</v>
      </c>
      <c r="F20" s="6">
        <v>560</v>
      </c>
      <c r="G20" s="30">
        <f t="shared" si="5"/>
        <v>168</v>
      </c>
      <c r="H20" s="6"/>
      <c r="I20" s="32">
        <f t="shared" si="6"/>
        <v>0</v>
      </c>
      <c r="J20" s="6"/>
      <c r="K20" s="30">
        <f t="shared" si="7"/>
        <v>0</v>
      </c>
      <c r="L20" s="6"/>
      <c r="M20" s="30">
        <f t="shared" si="8"/>
        <v>0</v>
      </c>
      <c r="N20" s="6"/>
      <c r="O20" s="32">
        <f t="shared" si="9"/>
        <v>0</v>
      </c>
      <c r="P20" s="6"/>
      <c r="Q20" s="32">
        <f t="shared" si="10"/>
        <v>0</v>
      </c>
      <c r="R20" s="32">
        <f t="shared" si="11"/>
        <v>188</v>
      </c>
      <c r="S20" s="6">
        <v>150</v>
      </c>
      <c r="T20" s="6">
        <f t="shared" si="2"/>
        <v>38</v>
      </c>
    </row>
    <row r="21" spans="1:20" ht="15">
      <c r="A21" s="55" t="s">
        <v>32</v>
      </c>
      <c r="B21" s="6">
        <v>1610</v>
      </c>
      <c r="C21" s="6">
        <v>7411</v>
      </c>
      <c r="D21" s="7">
        <v>296</v>
      </c>
      <c r="E21" s="6">
        <f t="shared" si="4"/>
        <v>296</v>
      </c>
      <c r="F21" s="8">
        <v>6206</v>
      </c>
      <c r="G21" s="30">
        <f t="shared" si="5"/>
        <v>1861.8</v>
      </c>
      <c r="H21" s="12">
        <v>75</v>
      </c>
      <c r="I21" s="31">
        <f t="shared" si="6"/>
        <v>22.5</v>
      </c>
      <c r="J21" s="7">
        <v>54</v>
      </c>
      <c r="K21" s="30">
        <f t="shared" si="7"/>
        <v>3.2399999999999998</v>
      </c>
      <c r="L21" s="7">
        <v>861</v>
      </c>
      <c r="M21" s="30">
        <f t="shared" si="8"/>
        <v>86.10000000000001</v>
      </c>
      <c r="N21" s="6">
        <v>100</v>
      </c>
      <c r="O21" s="33">
        <f t="shared" si="9"/>
        <v>100</v>
      </c>
      <c r="P21" s="9">
        <v>3</v>
      </c>
      <c r="Q21" s="33">
        <f t="shared" si="10"/>
        <v>4.5</v>
      </c>
      <c r="R21" s="32">
        <f t="shared" si="11"/>
        <v>2374.14</v>
      </c>
      <c r="S21" s="10">
        <v>1100</v>
      </c>
      <c r="T21" s="6">
        <f t="shared" si="2"/>
        <v>1274.1399999999999</v>
      </c>
    </row>
    <row r="22" spans="1:20" s="35" customFormat="1" ht="15">
      <c r="A22" s="56" t="s">
        <v>26</v>
      </c>
      <c r="B22" s="1">
        <f>SUM(B23:B34)</f>
        <v>8850</v>
      </c>
      <c r="C22" s="1">
        <f aca="true" t="shared" si="12" ref="C22:T22">SUM(C23:C34)</f>
        <v>38818</v>
      </c>
      <c r="D22" s="1">
        <f t="shared" si="12"/>
        <v>2036</v>
      </c>
      <c r="E22" s="1">
        <f t="shared" si="12"/>
        <v>2036</v>
      </c>
      <c r="F22" s="1">
        <f t="shared" si="12"/>
        <v>30052</v>
      </c>
      <c r="G22" s="1">
        <f t="shared" si="12"/>
        <v>9015.6</v>
      </c>
      <c r="H22" s="53">
        <f t="shared" si="12"/>
        <v>1277</v>
      </c>
      <c r="I22" s="1">
        <f t="shared" si="12"/>
        <v>383.1</v>
      </c>
      <c r="J22" s="1">
        <f t="shared" si="12"/>
        <v>421</v>
      </c>
      <c r="K22" s="1">
        <f t="shared" si="12"/>
        <v>25.259999999999998</v>
      </c>
      <c r="L22" s="1">
        <f t="shared" si="12"/>
        <v>3249</v>
      </c>
      <c r="M22" s="1">
        <f t="shared" si="12"/>
        <v>324.90000000000003</v>
      </c>
      <c r="N22" s="1">
        <f t="shared" si="12"/>
        <v>739</v>
      </c>
      <c r="O22" s="1">
        <f t="shared" si="12"/>
        <v>739</v>
      </c>
      <c r="P22" s="1">
        <f t="shared" si="12"/>
        <v>203</v>
      </c>
      <c r="Q22" s="1">
        <f t="shared" si="12"/>
        <v>304.5</v>
      </c>
      <c r="R22" s="1">
        <f t="shared" si="12"/>
        <v>12828.36</v>
      </c>
      <c r="S22" s="1">
        <f t="shared" si="12"/>
        <v>4700</v>
      </c>
      <c r="T22" s="1">
        <f t="shared" si="12"/>
        <v>8128.36</v>
      </c>
    </row>
    <row r="23" spans="1:20" ht="15">
      <c r="A23" s="55" t="s">
        <v>14</v>
      </c>
      <c r="B23" s="42">
        <v>100</v>
      </c>
      <c r="C23" s="42">
        <v>394</v>
      </c>
      <c r="D23" s="42">
        <v>40</v>
      </c>
      <c r="E23" s="6">
        <f aca="true" t="shared" si="13" ref="E23:E34">D23*1</f>
        <v>40</v>
      </c>
      <c r="F23" s="42">
        <v>287</v>
      </c>
      <c r="G23" s="30">
        <f aca="true" t="shared" si="14" ref="G23:G34">F23*0.3</f>
        <v>86.1</v>
      </c>
      <c r="H23" s="42">
        <v>33</v>
      </c>
      <c r="I23" s="31">
        <f aca="true" t="shared" si="15" ref="I23:I34">H23*0.3</f>
        <v>9.9</v>
      </c>
      <c r="J23" s="42">
        <v>0</v>
      </c>
      <c r="K23" s="30">
        <f aca="true" t="shared" si="16" ref="K23:K34">J23*0.06</f>
        <v>0</v>
      </c>
      <c r="L23" s="42">
        <v>0</v>
      </c>
      <c r="M23" s="30">
        <f aca="true" t="shared" si="17" ref="M23:M34">L23*0.1</f>
        <v>0</v>
      </c>
      <c r="N23" s="42">
        <v>0</v>
      </c>
      <c r="O23" s="33">
        <f aca="true" t="shared" si="18" ref="O23:O34">N23*1</f>
        <v>0</v>
      </c>
      <c r="P23" s="42">
        <v>0</v>
      </c>
      <c r="Q23" s="33">
        <f aca="true" t="shared" si="19" ref="Q23:Q34">P23*1.5</f>
        <v>0</v>
      </c>
      <c r="R23" s="32">
        <f aca="true" t="shared" si="20" ref="R23:R34">E23+G23+I23+K23+M23+O23+Q23</f>
        <v>136</v>
      </c>
      <c r="S23" s="10">
        <v>50</v>
      </c>
      <c r="T23" s="6">
        <f aca="true" t="shared" si="21" ref="T23:T34">R23-S23</f>
        <v>86</v>
      </c>
    </row>
    <row r="24" spans="1:20" ht="15">
      <c r="A24" s="55" t="s">
        <v>15</v>
      </c>
      <c r="B24" s="42">
        <v>450</v>
      </c>
      <c r="C24" s="42">
        <v>1888</v>
      </c>
      <c r="D24" s="42">
        <v>133</v>
      </c>
      <c r="E24" s="6">
        <f t="shared" si="13"/>
        <v>133</v>
      </c>
      <c r="F24" s="42">
        <v>1538</v>
      </c>
      <c r="G24" s="30">
        <f t="shared" si="14"/>
        <v>461.4</v>
      </c>
      <c r="H24" s="42">
        <v>48</v>
      </c>
      <c r="I24" s="31">
        <f t="shared" si="15"/>
        <v>14.399999999999999</v>
      </c>
      <c r="J24" s="42">
        <v>2</v>
      </c>
      <c r="K24" s="30">
        <f t="shared" si="16"/>
        <v>0.12</v>
      </c>
      <c r="L24" s="42">
        <v>199</v>
      </c>
      <c r="M24" s="30">
        <f t="shared" si="17"/>
        <v>19.900000000000002</v>
      </c>
      <c r="N24" s="42">
        <v>0</v>
      </c>
      <c r="O24" s="33">
        <f t="shared" si="18"/>
        <v>0</v>
      </c>
      <c r="P24" s="42">
        <v>0</v>
      </c>
      <c r="Q24" s="33">
        <f t="shared" si="19"/>
        <v>0</v>
      </c>
      <c r="R24" s="32">
        <f t="shared" si="20"/>
        <v>628.8199999999999</v>
      </c>
      <c r="S24" s="11">
        <v>200</v>
      </c>
      <c r="T24" s="6">
        <f t="shared" si="21"/>
        <v>428.81999999999994</v>
      </c>
    </row>
    <row r="25" spans="1:20" ht="15">
      <c r="A25" s="55" t="s">
        <v>17</v>
      </c>
      <c r="B25" s="42">
        <v>600</v>
      </c>
      <c r="C25" s="42">
        <v>2396</v>
      </c>
      <c r="D25" s="42">
        <v>172</v>
      </c>
      <c r="E25" s="6">
        <f t="shared" si="13"/>
        <v>172</v>
      </c>
      <c r="F25" s="42">
        <v>1599</v>
      </c>
      <c r="G25" s="30">
        <f t="shared" si="14"/>
        <v>479.7</v>
      </c>
      <c r="H25" s="42">
        <v>122</v>
      </c>
      <c r="I25" s="31">
        <f t="shared" si="15"/>
        <v>36.6</v>
      </c>
      <c r="J25" s="42">
        <v>6</v>
      </c>
      <c r="K25" s="30">
        <f t="shared" si="16"/>
        <v>0.36</v>
      </c>
      <c r="L25" s="42">
        <v>345</v>
      </c>
      <c r="M25" s="30">
        <f t="shared" si="17"/>
        <v>34.5</v>
      </c>
      <c r="N25" s="42">
        <v>86</v>
      </c>
      <c r="O25" s="33">
        <f t="shared" si="18"/>
        <v>86</v>
      </c>
      <c r="P25" s="42">
        <v>19</v>
      </c>
      <c r="Q25" s="33">
        <f t="shared" si="19"/>
        <v>28.5</v>
      </c>
      <c r="R25" s="32">
        <f t="shared" si="20"/>
        <v>837.6600000000001</v>
      </c>
      <c r="S25" s="14">
        <v>300</v>
      </c>
      <c r="T25" s="6">
        <f t="shared" si="21"/>
        <v>537.6600000000001</v>
      </c>
    </row>
    <row r="26" spans="1:20" ht="15">
      <c r="A26" s="55" t="s">
        <v>18</v>
      </c>
      <c r="B26" s="42">
        <v>950</v>
      </c>
      <c r="C26" s="42">
        <v>4381</v>
      </c>
      <c r="D26" s="42">
        <v>166</v>
      </c>
      <c r="E26" s="6">
        <f t="shared" si="13"/>
        <v>166</v>
      </c>
      <c r="F26" s="42">
        <v>3704</v>
      </c>
      <c r="G26" s="30">
        <f t="shared" si="14"/>
        <v>1111.2</v>
      </c>
      <c r="H26" s="42">
        <v>101</v>
      </c>
      <c r="I26" s="31">
        <f t="shared" si="15"/>
        <v>30.299999999999997</v>
      </c>
      <c r="J26" s="42">
        <v>68</v>
      </c>
      <c r="K26" s="30">
        <f t="shared" si="16"/>
        <v>4.08</v>
      </c>
      <c r="L26" s="42">
        <v>70</v>
      </c>
      <c r="M26" s="30">
        <f t="shared" si="17"/>
        <v>7</v>
      </c>
      <c r="N26" s="42">
        <v>50</v>
      </c>
      <c r="O26" s="33">
        <f t="shared" si="18"/>
        <v>50</v>
      </c>
      <c r="P26" s="42">
        <v>6</v>
      </c>
      <c r="Q26" s="33">
        <f t="shared" si="19"/>
        <v>9</v>
      </c>
      <c r="R26" s="32">
        <f t="shared" si="20"/>
        <v>1377.58</v>
      </c>
      <c r="S26" s="14">
        <v>550</v>
      </c>
      <c r="T26" s="6">
        <f t="shared" si="21"/>
        <v>827.5799999999999</v>
      </c>
    </row>
    <row r="27" spans="1:20" ht="15">
      <c r="A27" s="55" t="s">
        <v>19</v>
      </c>
      <c r="B27" s="42">
        <v>1467</v>
      </c>
      <c r="C27" s="42">
        <v>6834</v>
      </c>
      <c r="D27" s="42">
        <v>251</v>
      </c>
      <c r="E27" s="6">
        <f t="shared" si="13"/>
        <v>251</v>
      </c>
      <c r="F27" s="42">
        <v>5909</v>
      </c>
      <c r="G27" s="30">
        <f t="shared" si="14"/>
        <v>1772.7</v>
      </c>
      <c r="H27" s="42">
        <v>74</v>
      </c>
      <c r="I27" s="32">
        <f t="shared" si="15"/>
        <v>22.2</v>
      </c>
      <c r="J27" s="42">
        <v>69</v>
      </c>
      <c r="K27" s="30">
        <f t="shared" si="16"/>
        <v>4.14</v>
      </c>
      <c r="L27" s="42">
        <v>293</v>
      </c>
      <c r="M27" s="30">
        <f t="shared" si="17"/>
        <v>29.3</v>
      </c>
      <c r="N27" s="42">
        <v>45</v>
      </c>
      <c r="O27" s="32">
        <f t="shared" si="18"/>
        <v>45</v>
      </c>
      <c r="P27" s="42">
        <v>69</v>
      </c>
      <c r="Q27" s="32">
        <f t="shared" si="19"/>
        <v>103.5</v>
      </c>
      <c r="R27" s="32">
        <f t="shared" si="20"/>
        <v>2227.84</v>
      </c>
      <c r="S27" s="6">
        <v>600</v>
      </c>
      <c r="T27" s="6">
        <f t="shared" si="21"/>
        <v>1627.8400000000001</v>
      </c>
    </row>
    <row r="28" spans="1:20" ht="15">
      <c r="A28" s="55" t="s">
        <v>25</v>
      </c>
      <c r="B28" s="42">
        <v>900</v>
      </c>
      <c r="C28" s="42">
        <v>4128</v>
      </c>
      <c r="D28" s="42">
        <v>141</v>
      </c>
      <c r="E28" s="6">
        <f t="shared" si="13"/>
        <v>141</v>
      </c>
      <c r="F28" s="42">
        <v>2348</v>
      </c>
      <c r="G28" s="30">
        <f t="shared" si="14"/>
        <v>704.4</v>
      </c>
      <c r="H28" s="42">
        <v>57</v>
      </c>
      <c r="I28" s="32">
        <f t="shared" si="15"/>
        <v>17.099999999999998</v>
      </c>
      <c r="J28" s="42">
        <v>0</v>
      </c>
      <c r="K28" s="30">
        <f t="shared" si="16"/>
        <v>0</v>
      </c>
      <c r="L28" s="42">
        <v>292</v>
      </c>
      <c r="M28" s="30">
        <f t="shared" si="17"/>
        <v>29.200000000000003</v>
      </c>
      <c r="N28" s="42">
        <v>298</v>
      </c>
      <c r="O28" s="32">
        <f t="shared" si="18"/>
        <v>298</v>
      </c>
      <c r="P28" s="42">
        <v>9</v>
      </c>
      <c r="Q28" s="32">
        <f t="shared" si="19"/>
        <v>13.5</v>
      </c>
      <c r="R28" s="32">
        <f t="shared" si="20"/>
        <v>1203.2</v>
      </c>
      <c r="S28" s="6">
        <v>800</v>
      </c>
      <c r="T28" s="6">
        <f t="shared" si="21"/>
        <v>403.20000000000005</v>
      </c>
    </row>
    <row r="29" spans="1:20" ht="15">
      <c r="A29" s="55" t="s">
        <v>24</v>
      </c>
      <c r="B29" s="42">
        <v>750</v>
      </c>
      <c r="C29" s="42">
        <v>3251</v>
      </c>
      <c r="D29" s="42">
        <v>139</v>
      </c>
      <c r="E29" s="6">
        <f t="shared" si="13"/>
        <v>139</v>
      </c>
      <c r="F29" s="42">
        <v>2699</v>
      </c>
      <c r="G29" s="30">
        <f t="shared" si="14"/>
        <v>809.6999999999999</v>
      </c>
      <c r="H29" s="42">
        <v>109</v>
      </c>
      <c r="I29" s="31">
        <f t="shared" si="15"/>
        <v>32.699999999999996</v>
      </c>
      <c r="J29" s="42">
        <v>39</v>
      </c>
      <c r="K29" s="30">
        <f t="shared" si="16"/>
        <v>2.34</v>
      </c>
      <c r="L29" s="42">
        <v>266</v>
      </c>
      <c r="M29" s="30">
        <f t="shared" si="17"/>
        <v>26.6</v>
      </c>
      <c r="N29" s="42">
        <v>25</v>
      </c>
      <c r="O29" s="33">
        <f t="shared" si="18"/>
        <v>25</v>
      </c>
      <c r="P29" s="42">
        <v>66</v>
      </c>
      <c r="Q29" s="33">
        <f t="shared" si="19"/>
        <v>99</v>
      </c>
      <c r="R29" s="32">
        <f t="shared" si="20"/>
        <v>1134.3400000000001</v>
      </c>
      <c r="S29" s="14">
        <v>250</v>
      </c>
      <c r="T29" s="6">
        <f t="shared" si="21"/>
        <v>884.3400000000001</v>
      </c>
    </row>
    <row r="30" spans="1:20" ht="15">
      <c r="A30" s="55" t="s">
        <v>23</v>
      </c>
      <c r="B30" s="42">
        <v>750</v>
      </c>
      <c r="C30" s="42">
        <v>3143</v>
      </c>
      <c r="D30" s="42">
        <v>195</v>
      </c>
      <c r="E30" s="6">
        <f t="shared" si="13"/>
        <v>195</v>
      </c>
      <c r="F30" s="42">
        <v>2265</v>
      </c>
      <c r="G30" s="30">
        <f t="shared" si="14"/>
        <v>679.5</v>
      </c>
      <c r="H30" s="42">
        <v>121</v>
      </c>
      <c r="I30" s="31">
        <f t="shared" si="15"/>
        <v>36.3</v>
      </c>
      <c r="J30" s="42">
        <v>27</v>
      </c>
      <c r="K30" s="30">
        <f t="shared" si="16"/>
        <v>1.6199999999999999</v>
      </c>
      <c r="L30" s="42">
        <v>352</v>
      </c>
      <c r="M30" s="30">
        <f t="shared" si="17"/>
        <v>35.2</v>
      </c>
      <c r="N30" s="42">
        <v>98</v>
      </c>
      <c r="O30" s="33">
        <f t="shared" si="18"/>
        <v>98</v>
      </c>
      <c r="P30" s="42">
        <v>5</v>
      </c>
      <c r="Q30" s="33">
        <f t="shared" si="19"/>
        <v>7.5</v>
      </c>
      <c r="R30" s="32">
        <f t="shared" si="20"/>
        <v>1053.12</v>
      </c>
      <c r="S30" s="14">
        <v>400</v>
      </c>
      <c r="T30" s="6">
        <f t="shared" si="21"/>
        <v>653.1199999999999</v>
      </c>
    </row>
    <row r="31" spans="1:20" ht="15">
      <c r="A31" s="55" t="s">
        <v>22</v>
      </c>
      <c r="B31" s="42">
        <v>633</v>
      </c>
      <c r="C31" s="42">
        <v>2841</v>
      </c>
      <c r="D31" s="42">
        <v>180</v>
      </c>
      <c r="E31" s="6">
        <f t="shared" si="13"/>
        <v>180</v>
      </c>
      <c r="F31" s="42">
        <v>2216</v>
      </c>
      <c r="G31" s="30">
        <f t="shared" si="14"/>
        <v>664.8</v>
      </c>
      <c r="H31" s="42">
        <v>123</v>
      </c>
      <c r="I31" s="31">
        <f t="shared" si="15"/>
        <v>36.9</v>
      </c>
      <c r="J31" s="42">
        <v>8</v>
      </c>
      <c r="K31" s="30">
        <f t="shared" si="16"/>
        <v>0.48</v>
      </c>
      <c r="L31" s="42">
        <v>406</v>
      </c>
      <c r="M31" s="30">
        <f t="shared" si="17"/>
        <v>40.6</v>
      </c>
      <c r="N31" s="42">
        <v>37</v>
      </c>
      <c r="O31" s="33">
        <f t="shared" si="18"/>
        <v>37</v>
      </c>
      <c r="P31" s="42">
        <v>5</v>
      </c>
      <c r="Q31" s="33">
        <f t="shared" si="19"/>
        <v>7.5</v>
      </c>
      <c r="R31" s="32">
        <f t="shared" si="20"/>
        <v>967.28</v>
      </c>
      <c r="S31" s="6">
        <v>400</v>
      </c>
      <c r="T31" s="6">
        <f t="shared" si="21"/>
        <v>567.28</v>
      </c>
    </row>
    <row r="32" spans="1:20" ht="15">
      <c r="A32" s="55" t="s">
        <v>21</v>
      </c>
      <c r="B32" s="42">
        <v>800</v>
      </c>
      <c r="C32" s="42">
        <v>3401</v>
      </c>
      <c r="D32" s="42">
        <v>221</v>
      </c>
      <c r="E32" s="6">
        <f t="shared" si="13"/>
        <v>221</v>
      </c>
      <c r="F32" s="42">
        <v>2594</v>
      </c>
      <c r="G32" s="30">
        <f t="shared" si="14"/>
        <v>778.1999999999999</v>
      </c>
      <c r="H32" s="42">
        <v>193</v>
      </c>
      <c r="I32" s="31">
        <f t="shared" si="15"/>
        <v>57.9</v>
      </c>
      <c r="J32" s="42">
        <v>46</v>
      </c>
      <c r="K32" s="30">
        <f t="shared" si="16"/>
        <v>2.76</v>
      </c>
      <c r="L32" s="42">
        <v>387</v>
      </c>
      <c r="M32" s="30">
        <f t="shared" si="17"/>
        <v>38.7</v>
      </c>
      <c r="N32" s="42">
        <v>50</v>
      </c>
      <c r="O32" s="33">
        <f t="shared" si="18"/>
        <v>50</v>
      </c>
      <c r="P32" s="42">
        <v>6</v>
      </c>
      <c r="Q32" s="33">
        <f t="shared" si="19"/>
        <v>9</v>
      </c>
      <c r="R32" s="32">
        <f t="shared" si="20"/>
        <v>1157.56</v>
      </c>
      <c r="S32" s="18">
        <v>400</v>
      </c>
      <c r="T32" s="6">
        <f t="shared" si="21"/>
        <v>757.56</v>
      </c>
    </row>
    <row r="33" spans="1:20" ht="15">
      <c r="A33" s="55" t="s">
        <v>20</v>
      </c>
      <c r="B33" s="42">
        <v>750</v>
      </c>
      <c r="C33" s="42">
        <v>3201</v>
      </c>
      <c r="D33" s="42">
        <v>184</v>
      </c>
      <c r="E33" s="6">
        <f t="shared" si="13"/>
        <v>184</v>
      </c>
      <c r="F33" s="42">
        <v>2516</v>
      </c>
      <c r="G33" s="30">
        <f t="shared" si="14"/>
        <v>754.8</v>
      </c>
      <c r="H33" s="42">
        <v>121</v>
      </c>
      <c r="I33" s="31">
        <f t="shared" si="15"/>
        <v>36.3</v>
      </c>
      <c r="J33" s="42">
        <v>19</v>
      </c>
      <c r="K33" s="30">
        <f t="shared" si="16"/>
        <v>1.14</v>
      </c>
      <c r="L33" s="42">
        <v>181</v>
      </c>
      <c r="M33" s="30">
        <f t="shared" si="17"/>
        <v>18.1</v>
      </c>
      <c r="N33" s="42">
        <v>50</v>
      </c>
      <c r="O33" s="33">
        <f t="shared" si="18"/>
        <v>50</v>
      </c>
      <c r="P33" s="42">
        <v>10</v>
      </c>
      <c r="Q33" s="33">
        <f t="shared" si="19"/>
        <v>15</v>
      </c>
      <c r="R33" s="32">
        <f t="shared" si="20"/>
        <v>1059.34</v>
      </c>
      <c r="S33" s="18">
        <v>500</v>
      </c>
      <c r="T33" s="6">
        <f t="shared" si="21"/>
        <v>559.3399999999999</v>
      </c>
    </row>
    <row r="34" spans="1:20" ht="15">
      <c r="A34" s="55" t="s">
        <v>16</v>
      </c>
      <c r="B34" s="42">
        <v>700</v>
      </c>
      <c r="C34" s="42">
        <v>2960</v>
      </c>
      <c r="D34" s="42">
        <v>214</v>
      </c>
      <c r="E34" s="6">
        <f t="shared" si="13"/>
        <v>214</v>
      </c>
      <c r="F34" s="42">
        <v>2377</v>
      </c>
      <c r="G34" s="30">
        <f t="shared" si="14"/>
        <v>713.1</v>
      </c>
      <c r="H34" s="42">
        <v>175</v>
      </c>
      <c r="I34" s="31">
        <f t="shared" si="15"/>
        <v>52.5</v>
      </c>
      <c r="J34" s="42">
        <v>137</v>
      </c>
      <c r="K34" s="30">
        <f t="shared" si="16"/>
        <v>8.219999999999999</v>
      </c>
      <c r="L34" s="42">
        <v>458</v>
      </c>
      <c r="M34" s="30">
        <f t="shared" si="17"/>
        <v>45.800000000000004</v>
      </c>
      <c r="N34" s="42">
        <v>0</v>
      </c>
      <c r="O34" s="33">
        <f t="shared" si="18"/>
        <v>0</v>
      </c>
      <c r="P34" s="42">
        <v>8</v>
      </c>
      <c r="Q34" s="33">
        <f t="shared" si="19"/>
        <v>12</v>
      </c>
      <c r="R34" s="32">
        <f t="shared" si="20"/>
        <v>1045.6200000000001</v>
      </c>
      <c r="S34" s="14">
        <v>250</v>
      </c>
      <c r="T34" s="6">
        <f t="shared" si="21"/>
        <v>795.6200000000001</v>
      </c>
    </row>
    <row r="35" spans="1:20" s="35" customFormat="1" ht="15">
      <c r="A35" s="56" t="s">
        <v>27</v>
      </c>
      <c r="B35" s="5">
        <f>SUM(B36:B38)</f>
        <v>2480</v>
      </c>
      <c r="C35" s="5">
        <f aca="true" t="shared" si="22" ref="C35:T35">SUM(C36:C38)</f>
        <v>11314</v>
      </c>
      <c r="D35" s="5">
        <f t="shared" si="22"/>
        <v>283</v>
      </c>
      <c r="E35" s="5">
        <f t="shared" si="22"/>
        <v>283</v>
      </c>
      <c r="F35" s="5">
        <f t="shared" si="22"/>
        <v>9599</v>
      </c>
      <c r="G35" s="5">
        <f t="shared" si="22"/>
        <v>2879.7</v>
      </c>
      <c r="H35" s="5">
        <f t="shared" si="22"/>
        <v>371</v>
      </c>
      <c r="I35" s="5">
        <f t="shared" si="22"/>
        <v>111.3</v>
      </c>
      <c r="J35" s="5">
        <f t="shared" si="22"/>
        <v>81</v>
      </c>
      <c r="K35" s="5">
        <f t="shared" si="22"/>
        <v>4.859999999999999</v>
      </c>
      <c r="L35" s="5">
        <f t="shared" si="22"/>
        <v>731</v>
      </c>
      <c r="M35" s="5">
        <f t="shared" si="22"/>
        <v>73.10000000000001</v>
      </c>
      <c r="N35" s="5">
        <f t="shared" si="22"/>
        <v>250</v>
      </c>
      <c r="O35" s="5">
        <f t="shared" si="22"/>
        <v>250</v>
      </c>
      <c r="P35" s="5">
        <f t="shared" si="22"/>
        <v>37</v>
      </c>
      <c r="Q35" s="5">
        <f t="shared" si="22"/>
        <v>55.5</v>
      </c>
      <c r="R35" s="5">
        <f t="shared" si="22"/>
        <v>3657.46</v>
      </c>
      <c r="S35" s="5">
        <f t="shared" si="22"/>
        <v>1700</v>
      </c>
      <c r="T35" s="5">
        <f t="shared" si="22"/>
        <v>1957.46</v>
      </c>
    </row>
    <row r="36" spans="1:20" ht="15">
      <c r="A36" s="55" t="s">
        <v>10</v>
      </c>
      <c r="B36" s="6">
        <v>1500</v>
      </c>
      <c r="C36" s="6">
        <v>7206</v>
      </c>
      <c r="D36" s="7">
        <v>134</v>
      </c>
      <c r="E36" s="6">
        <f>D36*1</f>
        <v>134</v>
      </c>
      <c r="F36" s="8">
        <v>6823</v>
      </c>
      <c r="G36" s="30">
        <f>F36*0.3</f>
        <v>2046.8999999999999</v>
      </c>
      <c r="H36" s="6">
        <v>266</v>
      </c>
      <c r="I36" s="31">
        <f>H36*0.3</f>
        <v>79.8</v>
      </c>
      <c r="J36" s="7">
        <v>81</v>
      </c>
      <c r="K36" s="30">
        <f>J36*0.06</f>
        <v>4.859999999999999</v>
      </c>
      <c r="L36" s="7">
        <v>614</v>
      </c>
      <c r="M36" s="30">
        <f>L36*0.1</f>
        <v>61.400000000000006</v>
      </c>
      <c r="N36" s="6">
        <v>0</v>
      </c>
      <c r="O36" s="33">
        <f>N36*1</f>
        <v>0</v>
      </c>
      <c r="P36" s="9">
        <v>0</v>
      </c>
      <c r="Q36" s="33">
        <f>P36*1.5</f>
        <v>0</v>
      </c>
      <c r="R36" s="32">
        <f>E36+G36+I36+K36+M36+O36+Q36</f>
        <v>2326.96</v>
      </c>
      <c r="S36" s="10">
        <v>1000</v>
      </c>
      <c r="T36" s="6">
        <f>R36-S36</f>
        <v>1326.96</v>
      </c>
    </row>
    <row r="37" spans="1:20" ht="15">
      <c r="A37" s="57" t="s">
        <v>11</v>
      </c>
      <c r="B37" s="6">
        <v>260</v>
      </c>
      <c r="C37" s="6">
        <v>1007</v>
      </c>
      <c r="D37" s="6">
        <v>52</v>
      </c>
      <c r="E37" s="6">
        <f>D37*1</f>
        <v>52</v>
      </c>
      <c r="F37" s="16">
        <v>725</v>
      </c>
      <c r="G37" s="30">
        <f>F37*0.3</f>
        <v>217.5</v>
      </c>
      <c r="H37" s="6">
        <v>28</v>
      </c>
      <c r="I37" s="31">
        <f>H37*0.3</f>
        <v>8.4</v>
      </c>
      <c r="J37" s="6">
        <v>0</v>
      </c>
      <c r="K37" s="30">
        <f>J37*0.06</f>
        <v>0</v>
      </c>
      <c r="L37" s="6">
        <v>82</v>
      </c>
      <c r="M37" s="30">
        <f>L37*0.1</f>
        <v>8.200000000000001</v>
      </c>
      <c r="N37" s="6">
        <v>47</v>
      </c>
      <c r="O37" s="33">
        <f>N37*1</f>
        <v>47</v>
      </c>
      <c r="P37" s="6">
        <v>13</v>
      </c>
      <c r="Q37" s="33">
        <f>P37*1.5</f>
        <v>19.5</v>
      </c>
      <c r="R37" s="32">
        <f>E37+G37+I37+K37+M37+O37+Q37</f>
        <v>352.59999999999997</v>
      </c>
      <c r="S37" s="6">
        <v>30</v>
      </c>
      <c r="T37" s="6">
        <f>R37-S37</f>
        <v>322.59999999999997</v>
      </c>
    </row>
    <row r="38" spans="1:20" ht="15">
      <c r="A38" s="55" t="s">
        <v>12</v>
      </c>
      <c r="B38" s="6">
        <v>720</v>
      </c>
      <c r="C38" s="6">
        <v>3101</v>
      </c>
      <c r="D38" s="6">
        <v>97</v>
      </c>
      <c r="E38" s="6">
        <f>D38*1</f>
        <v>97</v>
      </c>
      <c r="F38" s="14">
        <v>2051</v>
      </c>
      <c r="G38" s="30">
        <f>F38*0.3</f>
        <v>615.3</v>
      </c>
      <c r="H38" s="6">
        <v>77</v>
      </c>
      <c r="I38" s="31">
        <f>H38*0.3</f>
        <v>23.099999999999998</v>
      </c>
      <c r="J38" s="6">
        <v>0</v>
      </c>
      <c r="K38" s="30">
        <f>J38*0.06</f>
        <v>0</v>
      </c>
      <c r="L38" s="6">
        <v>35</v>
      </c>
      <c r="M38" s="30">
        <f>L38*0.1</f>
        <v>3.5</v>
      </c>
      <c r="N38" s="6">
        <v>203</v>
      </c>
      <c r="O38" s="33">
        <f>N38*1</f>
        <v>203</v>
      </c>
      <c r="P38" s="17">
        <v>24</v>
      </c>
      <c r="Q38" s="33">
        <f>P38*1.5</f>
        <v>36</v>
      </c>
      <c r="R38" s="32">
        <f>E38+G38+I38+K38+M38+O38+Q38</f>
        <v>977.9</v>
      </c>
      <c r="S38" s="14">
        <v>670</v>
      </c>
      <c r="T38" s="6">
        <f>R38-S38</f>
        <v>307.9</v>
      </c>
    </row>
    <row r="39" spans="1:20" s="35" customFormat="1" ht="15">
      <c r="A39" s="66" t="s">
        <v>105</v>
      </c>
      <c r="B39" s="3">
        <f>SUM(B40:B50)</f>
        <v>8050</v>
      </c>
      <c r="C39" s="3">
        <f aca="true" t="shared" si="23" ref="C39:T39">SUM(C40:C50)</f>
        <v>34502</v>
      </c>
      <c r="D39" s="3">
        <f t="shared" si="23"/>
        <v>1907</v>
      </c>
      <c r="E39" s="3">
        <f t="shared" si="23"/>
        <v>1907</v>
      </c>
      <c r="F39" s="3">
        <f t="shared" si="23"/>
        <v>28240</v>
      </c>
      <c r="G39" s="3">
        <f t="shared" si="23"/>
        <v>8472</v>
      </c>
      <c r="H39" s="65">
        <f t="shared" si="23"/>
        <v>1463</v>
      </c>
      <c r="I39" s="3">
        <f t="shared" si="23"/>
        <v>438.9</v>
      </c>
      <c r="J39" s="3">
        <f t="shared" si="23"/>
        <v>857</v>
      </c>
      <c r="K39" s="3">
        <f t="shared" si="23"/>
        <v>51.42</v>
      </c>
      <c r="L39" s="3">
        <f t="shared" si="23"/>
        <v>2574</v>
      </c>
      <c r="M39" s="3">
        <f t="shared" si="23"/>
        <v>257.40000000000003</v>
      </c>
      <c r="N39" s="3">
        <f t="shared" si="23"/>
        <v>317</v>
      </c>
      <c r="O39" s="3">
        <f t="shared" si="23"/>
        <v>317</v>
      </c>
      <c r="P39" s="3">
        <f t="shared" si="23"/>
        <v>128</v>
      </c>
      <c r="Q39" s="3">
        <f t="shared" si="23"/>
        <v>192</v>
      </c>
      <c r="R39" s="3">
        <f t="shared" si="23"/>
        <v>11635.72</v>
      </c>
      <c r="S39" s="3">
        <f t="shared" si="23"/>
        <v>4100</v>
      </c>
      <c r="T39" s="3">
        <f t="shared" si="23"/>
        <v>7535.72</v>
      </c>
    </row>
    <row r="40" spans="1:20" ht="15">
      <c r="A40" s="59" t="s">
        <v>34</v>
      </c>
      <c r="B40" s="20">
        <v>50</v>
      </c>
      <c r="C40" s="20">
        <v>156</v>
      </c>
      <c r="D40" s="20"/>
      <c r="E40" s="6">
        <f aca="true" t="shared" si="24" ref="E40:E50">D40*1</f>
        <v>0</v>
      </c>
      <c r="F40" s="27"/>
      <c r="G40" s="30">
        <f aca="true" t="shared" si="25" ref="G40:G50">F40*0.3</f>
        <v>0</v>
      </c>
      <c r="H40" s="28"/>
      <c r="I40" s="31">
        <f aca="true" t="shared" si="26" ref="I40:I50">H40*0.3</f>
        <v>0</v>
      </c>
      <c r="J40" s="20"/>
      <c r="K40" s="30">
        <f aca="true" t="shared" si="27" ref="K40:K50">J40*0.06</f>
        <v>0</v>
      </c>
      <c r="L40" s="20"/>
      <c r="M40" s="30">
        <f aca="true" t="shared" si="28" ref="M40:M50">L40*0.1</f>
        <v>0</v>
      </c>
      <c r="N40" s="20">
        <v>45</v>
      </c>
      <c r="O40" s="33">
        <f aca="true" t="shared" si="29" ref="O40:O50">N40*1</f>
        <v>45</v>
      </c>
      <c r="P40" s="20">
        <v>5</v>
      </c>
      <c r="Q40" s="33">
        <f aca="true" t="shared" si="30" ref="Q40:Q50">P40*1.5</f>
        <v>7.5</v>
      </c>
      <c r="R40" s="32">
        <f aca="true" t="shared" si="31" ref="R40:R50">E40+G40+I40+K40+M40+O40+Q40</f>
        <v>52.5</v>
      </c>
      <c r="S40" s="20">
        <v>0</v>
      </c>
      <c r="T40" s="6">
        <f aca="true" t="shared" si="32" ref="T40:T50">R40-S40</f>
        <v>52.5</v>
      </c>
    </row>
    <row r="41" spans="1:20" ht="15">
      <c r="A41" s="59" t="s">
        <v>33</v>
      </c>
      <c r="B41" s="20">
        <v>170</v>
      </c>
      <c r="C41" s="20">
        <v>664</v>
      </c>
      <c r="D41" s="20">
        <v>42</v>
      </c>
      <c r="E41" s="6">
        <f t="shared" si="24"/>
        <v>42</v>
      </c>
      <c r="F41" s="27">
        <v>216</v>
      </c>
      <c r="G41" s="30">
        <f t="shared" si="25"/>
        <v>64.8</v>
      </c>
      <c r="H41" s="28">
        <v>39</v>
      </c>
      <c r="I41" s="31">
        <f t="shared" si="26"/>
        <v>11.7</v>
      </c>
      <c r="J41" s="20">
        <v>12</v>
      </c>
      <c r="K41" s="30">
        <f t="shared" si="27"/>
        <v>0.72</v>
      </c>
      <c r="L41" s="20">
        <v>66</v>
      </c>
      <c r="M41" s="30">
        <f t="shared" si="28"/>
        <v>6.6000000000000005</v>
      </c>
      <c r="N41" s="20">
        <v>84</v>
      </c>
      <c r="O41" s="33">
        <f t="shared" si="29"/>
        <v>84</v>
      </c>
      <c r="P41" s="20">
        <v>1</v>
      </c>
      <c r="Q41" s="33">
        <f t="shared" si="30"/>
        <v>1.5</v>
      </c>
      <c r="R41" s="32">
        <f t="shared" si="31"/>
        <v>211.32</v>
      </c>
      <c r="S41" s="20">
        <v>170</v>
      </c>
      <c r="T41" s="6">
        <f t="shared" si="32"/>
        <v>41.31999999999999</v>
      </c>
    </row>
    <row r="42" spans="1:20" ht="15">
      <c r="A42" s="59" t="s">
        <v>83</v>
      </c>
      <c r="B42" s="20">
        <v>1300</v>
      </c>
      <c r="C42" s="20">
        <v>5963</v>
      </c>
      <c r="D42" s="20">
        <v>227</v>
      </c>
      <c r="E42" s="6">
        <f t="shared" si="24"/>
        <v>227</v>
      </c>
      <c r="F42" s="27">
        <v>5280</v>
      </c>
      <c r="G42" s="30">
        <f t="shared" si="25"/>
        <v>1584</v>
      </c>
      <c r="H42" s="28">
        <v>125</v>
      </c>
      <c r="I42" s="31">
        <f t="shared" si="26"/>
        <v>37.5</v>
      </c>
      <c r="J42" s="20">
        <v>38</v>
      </c>
      <c r="K42" s="30">
        <f t="shared" si="27"/>
        <v>2.28</v>
      </c>
      <c r="L42" s="20">
        <v>501</v>
      </c>
      <c r="M42" s="30">
        <f t="shared" si="28"/>
        <v>50.1</v>
      </c>
      <c r="N42" s="20">
        <v>19</v>
      </c>
      <c r="O42" s="33">
        <f t="shared" si="29"/>
        <v>19</v>
      </c>
      <c r="P42" s="20">
        <v>14</v>
      </c>
      <c r="Q42" s="33">
        <f t="shared" si="30"/>
        <v>21</v>
      </c>
      <c r="R42" s="32">
        <f t="shared" si="31"/>
        <v>1940.8799999999999</v>
      </c>
      <c r="S42" s="20">
        <v>750</v>
      </c>
      <c r="T42" s="6">
        <f t="shared" si="32"/>
        <v>1190.8799999999999</v>
      </c>
    </row>
    <row r="43" spans="1:20" ht="15">
      <c r="A43" s="59" t="s">
        <v>84</v>
      </c>
      <c r="B43" s="20">
        <v>600</v>
      </c>
      <c r="C43" s="20">
        <v>2628</v>
      </c>
      <c r="D43" s="20">
        <v>141</v>
      </c>
      <c r="E43" s="6">
        <f t="shared" si="24"/>
        <v>141</v>
      </c>
      <c r="F43" s="27">
        <v>2236</v>
      </c>
      <c r="G43" s="30">
        <f t="shared" si="25"/>
        <v>670.8</v>
      </c>
      <c r="H43" s="28">
        <v>185</v>
      </c>
      <c r="I43" s="31">
        <f t="shared" si="26"/>
        <v>55.5</v>
      </c>
      <c r="J43" s="20">
        <v>253</v>
      </c>
      <c r="K43" s="30">
        <f t="shared" si="27"/>
        <v>15.18</v>
      </c>
      <c r="L43" s="20">
        <v>409</v>
      </c>
      <c r="M43" s="30">
        <f t="shared" si="28"/>
        <v>40.900000000000006</v>
      </c>
      <c r="N43" s="20">
        <v>0</v>
      </c>
      <c r="O43" s="33">
        <f t="shared" si="29"/>
        <v>0</v>
      </c>
      <c r="P43" s="20">
        <v>2</v>
      </c>
      <c r="Q43" s="33">
        <f t="shared" si="30"/>
        <v>3</v>
      </c>
      <c r="R43" s="32">
        <f t="shared" si="31"/>
        <v>926.3799999999999</v>
      </c>
      <c r="S43" s="20">
        <v>300</v>
      </c>
      <c r="T43" s="6">
        <f t="shared" si="32"/>
        <v>626.3799999999999</v>
      </c>
    </row>
    <row r="44" spans="1:20" ht="15">
      <c r="A44" s="59" t="s">
        <v>85</v>
      </c>
      <c r="B44" s="20">
        <v>1300</v>
      </c>
      <c r="C44" s="20">
        <v>5981</v>
      </c>
      <c r="D44" s="20">
        <v>227</v>
      </c>
      <c r="E44" s="6">
        <f t="shared" si="24"/>
        <v>227</v>
      </c>
      <c r="F44" s="27">
        <v>5323</v>
      </c>
      <c r="G44" s="30">
        <f t="shared" si="25"/>
        <v>1596.8999999999999</v>
      </c>
      <c r="H44" s="28">
        <v>0</v>
      </c>
      <c r="I44" s="31">
        <f t="shared" si="26"/>
        <v>0</v>
      </c>
      <c r="J44" s="20">
        <v>87</v>
      </c>
      <c r="K44" s="30">
        <f t="shared" si="27"/>
        <v>5.22</v>
      </c>
      <c r="L44" s="20">
        <v>107</v>
      </c>
      <c r="M44" s="30">
        <f t="shared" si="28"/>
        <v>10.700000000000001</v>
      </c>
      <c r="N44" s="20">
        <v>15</v>
      </c>
      <c r="O44" s="33">
        <f t="shared" si="29"/>
        <v>15</v>
      </c>
      <c r="P44" s="20"/>
      <c r="Q44" s="33">
        <f t="shared" si="30"/>
        <v>0</v>
      </c>
      <c r="R44" s="32">
        <f t="shared" si="31"/>
        <v>1854.82</v>
      </c>
      <c r="S44" s="20">
        <v>750</v>
      </c>
      <c r="T44" s="6">
        <f t="shared" si="32"/>
        <v>1104.82</v>
      </c>
    </row>
    <row r="45" spans="1:20" ht="15">
      <c r="A45" s="59" t="s">
        <v>86</v>
      </c>
      <c r="B45" s="20">
        <v>600</v>
      </c>
      <c r="C45" s="20">
        <v>2332</v>
      </c>
      <c r="D45" s="20">
        <v>236</v>
      </c>
      <c r="E45" s="6">
        <f t="shared" si="24"/>
        <v>236</v>
      </c>
      <c r="F45" s="27">
        <v>1722</v>
      </c>
      <c r="G45" s="30">
        <f t="shared" si="25"/>
        <v>516.6</v>
      </c>
      <c r="H45" s="28">
        <v>215</v>
      </c>
      <c r="I45" s="31">
        <f t="shared" si="26"/>
        <v>64.5</v>
      </c>
      <c r="J45" s="20">
        <v>0</v>
      </c>
      <c r="K45" s="30">
        <f t="shared" si="27"/>
        <v>0</v>
      </c>
      <c r="L45" s="20">
        <v>132</v>
      </c>
      <c r="M45" s="30">
        <f t="shared" si="28"/>
        <v>13.200000000000001</v>
      </c>
      <c r="N45" s="20">
        <v>0</v>
      </c>
      <c r="O45" s="33">
        <f t="shared" si="29"/>
        <v>0</v>
      </c>
      <c r="P45" s="20">
        <v>0</v>
      </c>
      <c r="Q45" s="33">
        <f t="shared" si="30"/>
        <v>0</v>
      </c>
      <c r="R45" s="32">
        <f t="shared" si="31"/>
        <v>830.3000000000001</v>
      </c>
      <c r="S45" s="20">
        <v>200</v>
      </c>
      <c r="T45" s="6">
        <f t="shared" si="32"/>
        <v>630.3000000000001</v>
      </c>
    </row>
    <row r="46" spans="1:20" ht="15">
      <c r="A46" s="59" t="s">
        <v>87</v>
      </c>
      <c r="B46" s="20">
        <v>300</v>
      </c>
      <c r="C46" s="20">
        <v>1194</v>
      </c>
      <c r="D46" s="20">
        <v>116</v>
      </c>
      <c r="E46" s="6">
        <f t="shared" si="24"/>
        <v>116</v>
      </c>
      <c r="F46" s="27">
        <v>876</v>
      </c>
      <c r="G46" s="30">
        <f t="shared" si="25"/>
        <v>262.8</v>
      </c>
      <c r="H46" s="28">
        <v>64</v>
      </c>
      <c r="I46" s="31">
        <f t="shared" si="26"/>
        <v>19.2</v>
      </c>
      <c r="J46" s="20">
        <v>0</v>
      </c>
      <c r="K46" s="30">
        <f t="shared" si="27"/>
        <v>0</v>
      </c>
      <c r="L46" s="20">
        <v>46</v>
      </c>
      <c r="M46" s="30">
        <f t="shared" si="28"/>
        <v>4.6000000000000005</v>
      </c>
      <c r="N46" s="20">
        <v>0</v>
      </c>
      <c r="O46" s="33">
        <f t="shared" si="29"/>
        <v>0</v>
      </c>
      <c r="P46" s="20">
        <v>2</v>
      </c>
      <c r="Q46" s="33">
        <f t="shared" si="30"/>
        <v>3</v>
      </c>
      <c r="R46" s="32">
        <f t="shared" si="31"/>
        <v>405.6</v>
      </c>
      <c r="S46" s="20">
        <v>150</v>
      </c>
      <c r="T46" s="6">
        <f t="shared" si="32"/>
        <v>255.60000000000002</v>
      </c>
    </row>
    <row r="47" spans="1:20" ht="15">
      <c r="A47" s="59" t="s">
        <v>88</v>
      </c>
      <c r="B47" s="20">
        <v>1000</v>
      </c>
      <c r="C47" s="20">
        <v>3985</v>
      </c>
      <c r="D47" s="20">
        <v>289</v>
      </c>
      <c r="E47" s="6">
        <f t="shared" si="24"/>
        <v>289</v>
      </c>
      <c r="F47" s="27">
        <v>2891</v>
      </c>
      <c r="G47" s="30">
        <f t="shared" si="25"/>
        <v>867.3</v>
      </c>
      <c r="H47" s="28">
        <v>267</v>
      </c>
      <c r="I47" s="31">
        <f t="shared" si="26"/>
        <v>80.1</v>
      </c>
      <c r="J47" s="20"/>
      <c r="K47" s="30">
        <f t="shared" si="27"/>
        <v>0</v>
      </c>
      <c r="L47" s="20">
        <v>172</v>
      </c>
      <c r="M47" s="30">
        <f t="shared" si="28"/>
        <v>17.2</v>
      </c>
      <c r="N47" s="20">
        <v>98</v>
      </c>
      <c r="O47" s="33">
        <f t="shared" si="29"/>
        <v>98</v>
      </c>
      <c r="P47" s="20">
        <v>20</v>
      </c>
      <c r="Q47" s="33">
        <f t="shared" si="30"/>
        <v>30</v>
      </c>
      <c r="R47" s="32">
        <f t="shared" si="31"/>
        <v>1381.6</v>
      </c>
      <c r="S47" s="20">
        <v>400</v>
      </c>
      <c r="T47" s="6">
        <f t="shared" si="32"/>
        <v>981.5999999999999</v>
      </c>
    </row>
    <row r="48" spans="1:20" ht="15">
      <c r="A48" s="59" t="s">
        <v>89</v>
      </c>
      <c r="B48" s="20">
        <v>1300</v>
      </c>
      <c r="C48" s="20">
        <v>5381</v>
      </c>
      <c r="D48" s="20">
        <v>285</v>
      </c>
      <c r="E48" s="6">
        <f t="shared" si="24"/>
        <v>285</v>
      </c>
      <c r="F48" s="27">
        <v>4495</v>
      </c>
      <c r="G48" s="30">
        <f t="shared" si="25"/>
        <v>1348.5</v>
      </c>
      <c r="H48" s="28">
        <v>54</v>
      </c>
      <c r="I48" s="31">
        <f t="shared" si="26"/>
        <v>16.2</v>
      </c>
      <c r="J48" s="20">
        <v>21</v>
      </c>
      <c r="K48" s="30">
        <f t="shared" si="27"/>
        <v>1.26</v>
      </c>
      <c r="L48" s="20">
        <v>465</v>
      </c>
      <c r="M48" s="30">
        <f t="shared" si="28"/>
        <v>46.5</v>
      </c>
      <c r="N48" s="20">
        <v>32</v>
      </c>
      <c r="O48" s="33">
        <f t="shared" si="29"/>
        <v>32</v>
      </c>
      <c r="P48" s="20">
        <v>62</v>
      </c>
      <c r="Q48" s="33">
        <f t="shared" si="30"/>
        <v>93</v>
      </c>
      <c r="R48" s="32">
        <f t="shared" si="31"/>
        <v>1822.46</v>
      </c>
      <c r="S48" s="20">
        <v>700</v>
      </c>
      <c r="T48" s="6">
        <f t="shared" si="32"/>
        <v>1122.46</v>
      </c>
    </row>
    <row r="49" spans="1:20" ht="15">
      <c r="A49" s="59" t="s">
        <v>90</v>
      </c>
      <c r="B49" s="20">
        <v>1130</v>
      </c>
      <c r="C49" s="20">
        <v>5067</v>
      </c>
      <c r="D49" s="20">
        <v>238</v>
      </c>
      <c r="E49" s="6">
        <f t="shared" si="24"/>
        <v>238</v>
      </c>
      <c r="F49" s="27">
        <v>4336</v>
      </c>
      <c r="G49" s="30">
        <f t="shared" si="25"/>
        <v>1300.8</v>
      </c>
      <c r="H49" s="28">
        <v>412</v>
      </c>
      <c r="I49" s="31">
        <f t="shared" si="26"/>
        <v>123.6</v>
      </c>
      <c r="J49" s="20">
        <v>428</v>
      </c>
      <c r="K49" s="30">
        <f t="shared" si="27"/>
        <v>25.68</v>
      </c>
      <c r="L49" s="20">
        <v>569</v>
      </c>
      <c r="M49" s="30">
        <f t="shared" si="28"/>
        <v>56.900000000000006</v>
      </c>
      <c r="N49" s="20">
        <v>24</v>
      </c>
      <c r="O49" s="33">
        <f t="shared" si="29"/>
        <v>24</v>
      </c>
      <c r="P49" s="20">
        <v>13</v>
      </c>
      <c r="Q49" s="33">
        <f t="shared" si="30"/>
        <v>19.5</v>
      </c>
      <c r="R49" s="32">
        <f t="shared" si="31"/>
        <v>1788.48</v>
      </c>
      <c r="S49" s="20">
        <v>530</v>
      </c>
      <c r="T49" s="6">
        <f t="shared" si="32"/>
        <v>1258.48</v>
      </c>
    </row>
    <row r="50" spans="1:20" ht="15">
      <c r="A50" s="59" t="s">
        <v>91</v>
      </c>
      <c r="B50" s="20">
        <v>300</v>
      </c>
      <c r="C50" s="20">
        <v>1151</v>
      </c>
      <c r="D50" s="20">
        <v>106</v>
      </c>
      <c r="E50" s="6">
        <f t="shared" si="24"/>
        <v>106</v>
      </c>
      <c r="F50" s="27">
        <v>865</v>
      </c>
      <c r="G50" s="30">
        <f t="shared" si="25"/>
        <v>259.5</v>
      </c>
      <c r="H50" s="28">
        <v>102</v>
      </c>
      <c r="I50" s="31">
        <f t="shared" si="26"/>
        <v>30.599999999999998</v>
      </c>
      <c r="J50" s="20">
        <v>18</v>
      </c>
      <c r="K50" s="30">
        <f t="shared" si="27"/>
        <v>1.08</v>
      </c>
      <c r="L50" s="20">
        <v>107</v>
      </c>
      <c r="M50" s="30">
        <f t="shared" si="28"/>
        <v>10.700000000000001</v>
      </c>
      <c r="N50" s="20">
        <v>0</v>
      </c>
      <c r="O50" s="33">
        <f t="shared" si="29"/>
        <v>0</v>
      </c>
      <c r="P50" s="20">
        <v>9</v>
      </c>
      <c r="Q50" s="33">
        <f t="shared" si="30"/>
        <v>13.5</v>
      </c>
      <c r="R50" s="32">
        <f t="shared" si="31"/>
        <v>421.38</v>
      </c>
      <c r="S50" s="20">
        <v>150</v>
      </c>
      <c r="T50" s="6">
        <f t="shared" si="32"/>
        <v>271.38</v>
      </c>
    </row>
    <row r="51" spans="1:20" s="35" customFormat="1" ht="15">
      <c r="A51" s="56" t="s">
        <v>67</v>
      </c>
      <c r="B51" s="1">
        <f>SUM(B52:B61)</f>
        <v>6810</v>
      </c>
      <c r="C51" s="1">
        <f aca="true" t="shared" si="33" ref="C51:T51">SUM(C52:C61)</f>
        <v>27969</v>
      </c>
      <c r="D51" s="1">
        <f t="shared" si="33"/>
        <v>1521</v>
      </c>
      <c r="E51" s="1">
        <f t="shared" si="33"/>
        <v>1521</v>
      </c>
      <c r="F51" s="1">
        <f t="shared" si="33"/>
        <v>21657</v>
      </c>
      <c r="G51" s="1">
        <f t="shared" si="33"/>
        <v>6497.099999999999</v>
      </c>
      <c r="H51" s="53">
        <f t="shared" si="33"/>
        <v>1191</v>
      </c>
      <c r="I51" s="1">
        <f t="shared" si="33"/>
        <v>357.29999999999995</v>
      </c>
      <c r="J51" s="1">
        <f t="shared" si="33"/>
        <v>959</v>
      </c>
      <c r="K51" s="1">
        <f t="shared" si="33"/>
        <v>57.53999999999999</v>
      </c>
      <c r="L51" s="1">
        <f t="shared" si="33"/>
        <v>1998</v>
      </c>
      <c r="M51" s="1">
        <f t="shared" si="33"/>
        <v>199.8</v>
      </c>
      <c r="N51" s="1">
        <f t="shared" si="33"/>
        <v>578</v>
      </c>
      <c r="O51" s="1">
        <f t="shared" si="33"/>
        <v>578</v>
      </c>
      <c r="P51" s="1">
        <f t="shared" si="33"/>
        <v>301</v>
      </c>
      <c r="Q51" s="1">
        <f t="shared" si="33"/>
        <v>451.5</v>
      </c>
      <c r="R51" s="1">
        <f t="shared" si="33"/>
        <v>9662.24</v>
      </c>
      <c r="S51" s="1">
        <f t="shared" si="33"/>
        <v>4600</v>
      </c>
      <c r="T51" s="1">
        <f t="shared" si="33"/>
        <v>5062.24</v>
      </c>
    </row>
    <row r="52" spans="1:20" ht="15">
      <c r="A52" s="60" t="s">
        <v>47</v>
      </c>
      <c r="B52" s="23">
        <v>950</v>
      </c>
      <c r="C52" s="23">
        <v>3684</v>
      </c>
      <c r="D52" s="23">
        <v>213</v>
      </c>
      <c r="E52" s="6">
        <f aca="true" t="shared" si="34" ref="E52:E61">D52*1</f>
        <v>213</v>
      </c>
      <c r="F52" s="23">
        <v>2747</v>
      </c>
      <c r="G52" s="30">
        <f aca="true" t="shared" si="35" ref="G52:G61">F52*0.3</f>
        <v>824.1</v>
      </c>
      <c r="H52" s="23">
        <v>108</v>
      </c>
      <c r="I52" s="32">
        <f aca="true" t="shared" si="36" ref="I52:I61">H52*0.3</f>
        <v>32.4</v>
      </c>
      <c r="J52" s="23">
        <v>98</v>
      </c>
      <c r="K52" s="30">
        <f aca="true" t="shared" si="37" ref="K52:K61">J52*0.06</f>
        <v>5.88</v>
      </c>
      <c r="L52" s="23">
        <v>181</v>
      </c>
      <c r="M52" s="30">
        <f aca="true" t="shared" si="38" ref="M52:M61">L52*0.1</f>
        <v>18.1</v>
      </c>
      <c r="N52" s="23">
        <v>90</v>
      </c>
      <c r="O52" s="32">
        <f aca="true" t="shared" si="39" ref="O52:O61">N52*1</f>
        <v>90</v>
      </c>
      <c r="P52" s="23">
        <v>61</v>
      </c>
      <c r="Q52" s="32">
        <f aca="true" t="shared" si="40" ref="Q52:Q61">P52*1.5</f>
        <v>91.5</v>
      </c>
      <c r="R52" s="32">
        <f aca="true" t="shared" si="41" ref="R52:R61">E52+G52+I52+K52+M52+O52+Q52</f>
        <v>1274.98</v>
      </c>
      <c r="S52" s="22">
        <v>600</v>
      </c>
      <c r="T52" s="6">
        <f aca="true" t="shared" si="42" ref="T52:T61">R52-S52</f>
        <v>674.98</v>
      </c>
    </row>
    <row r="53" spans="1:20" ht="15">
      <c r="A53" s="60" t="s">
        <v>52</v>
      </c>
      <c r="B53" s="23">
        <v>430</v>
      </c>
      <c r="C53" s="23">
        <v>1899</v>
      </c>
      <c r="D53" s="23">
        <v>92</v>
      </c>
      <c r="E53" s="6">
        <f t="shared" si="34"/>
        <v>92</v>
      </c>
      <c r="F53" s="23">
        <v>1564</v>
      </c>
      <c r="G53" s="30">
        <f t="shared" si="35"/>
        <v>469.2</v>
      </c>
      <c r="H53" s="23">
        <v>92</v>
      </c>
      <c r="I53" s="32">
        <f t="shared" si="36"/>
        <v>27.599999999999998</v>
      </c>
      <c r="J53" s="23">
        <v>48</v>
      </c>
      <c r="K53" s="30">
        <f t="shared" si="37"/>
        <v>2.88</v>
      </c>
      <c r="L53" s="23">
        <v>213</v>
      </c>
      <c r="M53" s="30">
        <f t="shared" si="38"/>
        <v>21.3</v>
      </c>
      <c r="N53" s="23">
        <v>27</v>
      </c>
      <c r="O53" s="32">
        <f t="shared" si="39"/>
        <v>27</v>
      </c>
      <c r="P53" s="23">
        <v>3</v>
      </c>
      <c r="Q53" s="32">
        <f t="shared" si="40"/>
        <v>4.5</v>
      </c>
      <c r="R53" s="32">
        <f t="shared" si="41"/>
        <v>644.48</v>
      </c>
      <c r="S53" s="22">
        <v>330</v>
      </c>
      <c r="T53" s="6">
        <f t="shared" si="42"/>
        <v>314.48</v>
      </c>
    </row>
    <row r="54" spans="1:20" ht="15">
      <c r="A54" s="60" t="s">
        <v>53</v>
      </c>
      <c r="B54" s="23">
        <v>1120</v>
      </c>
      <c r="C54" s="23">
        <v>4073</v>
      </c>
      <c r="D54" s="23">
        <v>357</v>
      </c>
      <c r="E54" s="6">
        <f t="shared" si="34"/>
        <v>357</v>
      </c>
      <c r="F54" s="23">
        <v>2881</v>
      </c>
      <c r="G54" s="30">
        <f t="shared" si="35"/>
        <v>864.3</v>
      </c>
      <c r="H54" s="23">
        <v>314</v>
      </c>
      <c r="I54" s="31">
        <f t="shared" si="36"/>
        <v>94.2</v>
      </c>
      <c r="J54" s="23">
        <v>46</v>
      </c>
      <c r="K54" s="30">
        <f t="shared" si="37"/>
        <v>2.76</v>
      </c>
      <c r="L54" s="23">
        <v>199</v>
      </c>
      <c r="M54" s="30">
        <f t="shared" si="38"/>
        <v>19.900000000000002</v>
      </c>
      <c r="N54" s="23">
        <v>57</v>
      </c>
      <c r="O54" s="33">
        <f t="shared" si="39"/>
        <v>57</v>
      </c>
      <c r="P54" s="23">
        <v>110</v>
      </c>
      <c r="Q54" s="33">
        <f t="shared" si="40"/>
        <v>165</v>
      </c>
      <c r="R54" s="32">
        <f t="shared" si="41"/>
        <v>1560.16</v>
      </c>
      <c r="S54" s="22">
        <v>700</v>
      </c>
      <c r="T54" s="6">
        <f t="shared" si="42"/>
        <v>860.1600000000001</v>
      </c>
    </row>
    <row r="55" spans="1:20" ht="15">
      <c r="A55" s="61" t="s">
        <v>54</v>
      </c>
      <c r="B55" s="23">
        <v>650</v>
      </c>
      <c r="C55" s="23">
        <v>2819</v>
      </c>
      <c r="D55" s="23">
        <v>100</v>
      </c>
      <c r="E55" s="6">
        <f t="shared" si="34"/>
        <v>100</v>
      </c>
      <c r="F55" s="23">
        <v>2330</v>
      </c>
      <c r="G55" s="30">
        <f t="shared" si="35"/>
        <v>699</v>
      </c>
      <c r="H55" s="23">
        <v>100</v>
      </c>
      <c r="I55" s="31">
        <f t="shared" si="36"/>
        <v>30</v>
      </c>
      <c r="J55" s="23">
        <v>152</v>
      </c>
      <c r="K55" s="30">
        <f t="shared" si="37"/>
        <v>9.12</v>
      </c>
      <c r="L55" s="23">
        <v>302</v>
      </c>
      <c r="M55" s="30">
        <f t="shared" si="38"/>
        <v>30.200000000000003</v>
      </c>
      <c r="N55" s="23">
        <v>54</v>
      </c>
      <c r="O55" s="33">
        <f t="shared" si="39"/>
        <v>54</v>
      </c>
      <c r="P55" s="23">
        <v>36</v>
      </c>
      <c r="Q55" s="33">
        <f t="shared" si="40"/>
        <v>54</v>
      </c>
      <c r="R55" s="32">
        <f t="shared" si="41"/>
        <v>976.32</v>
      </c>
      <c r="S55" s="22">
        <v>450</v>
      </c>
      <c r="T55" s="6">
        <f t="shared" si="42"/>
        <v>526.32</v>
      </c>
    </row>
    <row r="56" spans="1:20" ht="15">
      <c r="A56" s="60" t="s">
        <v>55</v>
      </c>
      <c r="B56" s="23">
        <v>450</v>
      </c>
      <c r="C56" s="23">
        <v>1926</v>
      </c>
      <c r="D56" s="23">
        <v>113</v>
      </c>
      <c r="E56" s="6">
        <f t="shared" si="34"/>
        <v>113</v>
      </c>
      <c r="F56" s="23">
        <v>1621</v>
      </c>
      <c r="G56" s="30">
        <f t="shared" si="35"/>
        <v>486.29999999999995</v>
      </c>
      <c r="H56" s="23">
        <v>13</v>
      </c>
      <c r="I56" s="31">
        <f t="shared" si="36"/>
        <v>3.9</v>
      </c>
      <c r="J56" s="23">
        <v>50</v>
      </c>
      <c r="K56" s="30">
        <f t="shared" si="37"/>
        <v>3</v>
      </c>
      <c r="L56" s="23">
        <v>54</v>
      </c>
      <c r="M56" s="30">
        <f t="shared" si="38"/>
        <v>5.4</v>
      </c>
      <c r="N56" s="23"/>
      <c r="O56" s="33">
        <f t="shared" si="39"/>
        <v>0</v>
      </c>
      <c r="P56" s="23"/>
      <c r="Q56" s="33">
        <f t="shared" si="40"/>
        <v>0</v>
      </c>
      <c r="R56" s="32">
        <f t="shared" si="41"/>
        <v>611.5999999999999</v>
      </c>
      <c r="S56" s="25">
        <v>300</v>
      </c>
      <c r="T56" s="6">
        <f t="shared" si="42"/>
        <v>311.5999999999999</v>
      </c>
    </row>
    <row r="57" spans="1:20" ht="15">
      <c r="A57" s="60" t="s">
        <v>56</v>
      </c>
      <c r="B57" s="23">
        <v>1000</v>
      </c>
      <c r="C57" s="23">
        <v>4372</v>
      </c>
      <c r="D57" s="23">
        <v>160</v>
      </c>
      <c r="E57" s="6">
        <f t="shared" si="34"/>
        <v>160</v>
      </c>
      <c r="F57" s="23">
        <v>3438</v>
      </c>
      <c r="G57" s="30">
        <f t="shared" si="35"/>
        <v>1031.3999999999999</v>
      </c>
      <c r="H57" s="23">
        <v>39</v>
      </c>
      <c r="I57" s="31">
        <f t="shared" si="36"/>
        <v>11.7</v>
      </c>
      <c r="J57" s="23">
        <v>37</v>
      </c>
      <c r="K57" s="30">
        <f t="shared" si="37"/>
        <v>2.2199999999999998</v>
      </c>
      <c r="L57" s="23">
        <v>222</v>
      </c>
      <c r="M57" s="30">
        <f t="shared" si="38"/>
        <v>22.200000000000003</v>
      </c>
      <c r="N57" s="23">
        <v>131</v>
      </c>
      <c r="O57" s="33">
        <f t="shared" si="39"/>
        <v>131</v>
      </c>
      <c r="P57" s="23">
        <v>10</v>
      </c>
      <c r="Q57" s="33">
        <f t="shared" si="40"/>
        <v>15</v>
      </c>
      <c r="R57" s="32">
        <f t="shared" si="41"/>
        <v>1373.52</v>
      </c>
      <c r="S57" s="26">
        <v>650</v>
      </c>
      <c r="T57" s="6">
        <f t="shared" si="42"/>
        <v>723.52</v>
      </c>
    </row>
    <row r="58" spans="1:20" ht="15">
      <c r="A58" s="60" t="s">
        <v>48</v>
      </c>
      <c r="B58" s="23">
        <v>450</v>
      </c>
      <c r="C58" s="23">
        <v>1839</v>
      </c>
      <c r="D58" s="23">
        <v>120</v>
      </c>
      <c r="E58" s="6">
        <f t="shared" si="34"/>
        <v>120</v>
      </c>
      <c r="F58" s="23">
        <v>1406</v>
      </c>
      <c r="G58" s="30">
        <f t="shared" si="35"/>
        <v>421.8</v>
      </c>
      <c r="H58" s="23">
        <v>156</v>
      </c>
      <c r="I58" s="31">
        <f t="shared" si="36"/>
        <v>46.8</v>
      </c>
      <c r="J58" s="23">
        <v>108</v>
      </c>
      <c r="K58" s="30">
        <f t="shared" si="37"/>
        <v>6.4799999999999995</v>
      </c>
      <c r="L58" s="23">
        <v>166</v>
      </c>
      <c r="M58" s="30">
        <f t="shared" si="38"/>
        <v>16.6</v>
      </c>
      <c r="N58" s="23">
        <v>39</v>
      </c>
      <c r="O58" s="33">
        <f t="shared" si="39"/>
        <v>39</v>
      </c>
      <c r="P58" s="23">
        <v>11</v>
      </c>
      <c r="Q58" s="33">
        <f t="shared" si="40"/>
        <v>16.5</v>
      </c>
      <c r="R58" s="32">
        <f t="shared" si="41"/>
        <v>667.18</v>
      </c>
      <c r="S58" s="22">
        <v>320</v>
      </c>
      <c r="T58" s="6">
        <f t="shared" si="42"/>
        <v>347.17999999999995</v>
      </c>
    </row>
    <row r="59" spans="1:20" ht="15">
      <c r="A59" s="60" t="s">
        <v>49</v>
      </c>
      <c r="B59" s="23">
        <v>450</v>
      </c>
      <c r="C59" s="23">
        <v>1804</v>
      </c>
      <c r="D59" s="23">
        <v>68</v>
      </c>
      <c r="E59" s="6">
        <f t="shared" si="34"/>
        <v>68</v>
      </c>
      <c r="F59" s="23">
        <v>1215</v>
      </c>
      <c r="G59" s="30">
        <f t="shared" si="35"/>
        <v>364.5</v>
      </c>
      <c r="H59" s="23">
        <v>97</v>
      </c>
      <c r="I59" s="31">
        <f t="shared" si="36"/>
        <v>29.099999999999998</v>
      </c>
      <c r="J59" s="23">
        <v>8</v>
      </c>
      <c r="K59" s="30">
        <f t="shared" si="37"/>
        <v>0.48</v>
      </c>
      <c r="L59" s="23">
        <v>172</v>
      </c>
      <c r="M59" s="30">
        <f t="shared" si="38"/>
        <v>17.2</v>
      </c>
      <c r="N59" s="23">
        <v>102</v>
      </c>
      <c r="O59" s="33">
        <f t="shared" si="39"/>
        <v>102</v>
      </c>
      <c r="P59" s="23">
        <v>29</v>
      </c>
      <c r="Q59" s="33">
        <f t="shared" si="40"/>
        <v>43.5</v>
      </c>
      <c r="R59" s="32">
        <f t="shared" si="41"/>
        <v>624.78</v>
      </c>
      <c r="S59" s="26">
        <v>300</v>
      </c>
      <c r="T59" s="6">
        <f t="shared" si="42"/>
        <v>324.78</v>
      </c>
    </row>
    <row r="60" spans="1:20" ht="15">
      <c r="A60" s="60" t="s">
        <v>50</v>
      </c>
      <c r="B60" s="23">
        <v>700</v>
      </c>
      <c r="C60" s="23">
        <v>2881</v>
      </c>
      <c r="D60" s="23">
        <v>196</v>
      </c>
      <c r="E60" s="6">
        <f t="shared" si="34"/>
        <v>196</v>
      </c>
      <c r="F60" s="23">
        <v>2203</v>
      </c>
      <c r="G60" s="30">
        <f t="shared" si="35"/>
        <v>660.9</v>
      </c>
      <c r="H60" s="23">
        <v>168</v>
      </c>
      <c r="I60" s="31">
        <f t="shared" si="36"/>
        <v>50.4</v>
      </c>
      <c r="J60" s="23">
        <v>140</v>
      </c>
      <c r="K60" s="30">
        <f t="shared" si="37"/>
        <v>8.4</v>
      </c>
      <c r="L60" s="23">
        <v>222</v>
      </c>
      <c r="M60" s="30">
        <f t="shared" si="38"/>
        <v>22.200000000000003</v>
      </c>
      <c r="N60" s="23">
        <v>38</v>
      </c>
      <c r="O60" s="33">
        <f t="shared" si="39"/>
        <v>38</v>
      </c>
      <c r="P60" s="23">
        <v>17</v>
      </c>
      <c r="Q60" s="33">
        <f t="shared" si="40"/>
        <v>25.5</v>
      </c>
      <c r="R60" s="32">
        <f t="shared" si="41"/>
        <v>1001.4</v>
      </c>
      <c r="S60" s="24">
        <v>450</v>
      </c>
      <c r="T60" s="6">
        <f t="shared" si="42"/>
        <v>551.4</v>
      </c>
    </row>
    <row r="61" spans="1:20" ht="15">
      <c r="A61" s="60" t="s">
        <v>51</v>
      </c>
      <c r="B61" s="23">
        <v>610</v>
      </c>
      <c r="C61" s="23">
        <v>2672</v>
      </c>
      <c r="D61" s="23">
        <v>102</v>
      </c>
      <c r="E61" s="6">
        <f t="shared" si="34"/>
        <v>102</v>
      </c>
      <c r="F61" s="23">
        <v>2252</v>
      </c>
      <c r="G61" s="30">
        <f t="shared" si="35"/>
        <v>675.6</v>
      </c>
      <c r="H61" s="23">
        <v>104</v>
      </c>
      <c r="I61" s="31">
        <f t="shared" si="36"/>
        <v>31.2</v>
      </c>
      <c r="J61" s="23">
        <v>272</v>
      </c>
      <c r="K61" s="30">
        <f t="shared" si="37"/>
        <v>16.32</v>
      </c>
      <c r="L61" s="23">
        <v>267</v>
      </c>
      <c r="M61" s="30">
        <f t="shared" si="38"/>
        <v>26.700000000000003</v>
      </c>
      <c r="N61" s="23">
        <v>40</v>
      </c>
      <c r="O61" s="33">
        <f t="shared" si="39"/>
        <v>40</v>
      </c>
      <c r="P61" s="23">
        <v>24</v>
      </c>
      <c r="Q61" s="33">
        <f t="shared" si="40"/>
        <v>36</v>
      </c>
      <c r="R61" s="32">
        <f t="shared" si="41"/>
        <v>927.8200000000002</v>
      </c>
      <c r="S61" s="24">
        <v>500</v>
      </c>
      <c r="T61" s="6">
        <f t="shared" si="42"/>
        <v>427.82000000000016</v>
      </c>
    </row>
    <row r="62" spans="1:20" s="35" customFormat="1" ht="15">
      <c r="A62" s="56" t="s">
        <v>68</v>
      </c>
      <c r="B62" s="1">
        <f>SUM(B63:B69)</f>
        <v>8300</v>
      </c>
      <c r="C62" s="1">
        <f aca="true" t="shared" si="43" ref="C62:T62">SUM(C63:C69)</f>
        <v>35553</v>
      </c>
      <c r="D62" s="1">
        <f t="shared" si="43"/>
        <v>2185</v>
      </c>
      <c r="E62" s="1">
        <f t="shared" si="43"/>
        <v>2185</v>
      </c>
      <c r="F62" s="1">
        <f t="shared" si="43"/>
        <v>28052</v>
      </c>
      <c r="G62" s="1">
        <f t="shared" si="43"/>
        <v>8415.6</v>
      </c>
      <c r="H62" s="53">
        <f t="shared" si="43"/>
        <v>1501</v>
      </c>
      <c r="I62" s="1">
        <f t="shared" si="43"/>
        <v>450.29999999999995</v>
      </c>
      <c r="J62" s="1">
        <f t="shared" si="43"/>
        <v>887</v>
      </c>
      <c r="K62" s="1">
        <f t="shared" si="43"/>
        <v>53.22</v>
      </c>
      <c r="L62" s="1">
        <f t="shared" si="43"/>
        <v>3616</v>
      </c>
      <c r="M62" s="1">
        <f t="shared" si="43"/>
        <v>361.6</v>
      </c>
      <c r="N62" s="1">
        <f t="shared" si="43"/>
        <v>501</v>
      </c>
      <c r="O62" s="1">
        <f t="shared" si="43"/>
        <v>501</v>
      </c>
      <c r="P62" s="1">
        <f t="shared" si="43"/>
        <v>119</v>
      </c>
      <c r="Q62" s="1">
        <f t="shared" si="43"/>
        <v>178.5</v>
      </c>
      <c r="R62" s="1">
        <f t="shared" si="43"/>
        <v>12145.22</v>
      </c>
      <c r="S62" s="1">
        <f t="shared" si="43"/>
        <v>4600</v>
      </c>
      <c r="T62" s="1">
        <f t="shared" si="43"/>
        <v>7545.219999999999</v>
      </c>
    </row>
    <row r="63" spans="1:20" ht="15">
      <c r="A63" s="55" t="s">
        <v>40</v>
      </c>
      <c r="B63" s="6">
        <v>1000</v>
      </c>
      <c r="C63" s="6">
        <v>3488</v>
      </c>
      <c r="D63" s="6">
        <v>446</v>
      </c>
      <c r="E63" s="6">
        <f aca="true" t="shared" si="44" ref="E63:E69">D63*1</f>
        <v>446</v>
      </c>
      <c r="F63" s="16">
        <v>1921</v>
      </c>
      <c r="G63" s="30">
        <f aca="true" t="shared" si="45" ref="G63:G69">F63*0.3</f>
        <v>576.3</v>
      </c>
      <c r="H63" s="12">
        <v>208</v>
      </c>
      <c r="I63" s="31">
        <f aca="true" t="shared" si="46" ref="I63:I69">H63*0.3</f>
        <v>62.4</v>
      </c>
      <c r="J63" s="6">
        <v>5</v>
      </c>
      <c r="K63" s="30">
        <f aca="true" t="shared" si="47" ref="K63:K69">J63*0.06</f>
        <v>0.3</v>
      </c>
      <c r="L63" s="6">
        <v>115</v>
      </c>
      <c r="M63" s="30">
        <f aca="true" t="shared" si="48" ref="M63:M69">L63*0.1</f>
        <v>11.5</v>
      </c>
      <c r="N63" s="6">
        <v>132</v>
      </c>
      <c r="O63" s="33">
        <f aca="true" t="shared" si="49" ref="O63:O69">N63*1</f>
        <v>132</v>
      </c>
      <c r="P63" s="6">
        <v>16</v>
      </c>
      <c r="Q63" s="33">
        <f aca="true" t="shared" si="50" ref="Q63:Q69">P63*1.5</f>
        <v>24</v>
      </c>
      <c r="R63" s="32">
        <f aca="true" t="shared" si="51" ref="R63:R69">E63+G63+I63+K63+M63+O63+Q63</f>
        <v>1252.5</v>
      </c>
      <c r="S63" s="6">
        <v>400</v>
      </c>
      <c r="T63" s="6">
        <f aca="true" t="shared" si="52" ref="T63:T69">R63-S63</f>
        <v>852.5</v>
      </c>
    </row>
    <row r="64" spans="1:20" ht="15">
      <c r="A64" s="55" t="s">
        <v>44</v>
      </c>
      <c r="B64" s="6">
        <v>1420</v>
      </c>
      <c r="C64" s="6">
        <v>6262</v>
      </c>
      <c r="D64" s="6">
        <v>266</v>
      </c>
      <c r="E64" s="6">
        <f t="shared" si="44"/>
        <v>266</v>
      </c>
      <c r="F64" s="16">
        <v>5206</v>
      </c>
      <c r="G64" s="30">
        <f t="shared" si="45"/>
        <v>1561.8</v>
      </c>
      <c r="H64" s="12">
        <v>142</v>
      </c>
      <c r="I64" s="31">
        <f t="shared" si="46"/>
        <v>42.6</v>
      </c>
      <c r="J64" s="6">
        <v>14</v>
      </c>
      <c r="K64" s="30">
        <f t="shared" si="47"/>
        <v>0.84</v>
      </c>
      <c r="L64" s="6">
        <v>609</v>
      </c>
      <c r="M64" s="30">
        <f t="shared" si="48"/>
        <v>60.900000000000006</v>
      </c>
      <c r="N64" s="6">
        <v>95</v>
      </c>
      <c r="O64" s="33">
        <f t="shared" si="49"/>
        <v>95</v>
      </c>
      <c r="P64" s="6">
        <v>35</v>
      </c>
      <c r="Q64" s="33">
        <f t="shared" si="50"/>
        <v>52.5</v>
      </c>
      <c r="R64" s="32">
        <f t="shared" si="51"/>
        <v>2079.64</v>
      </c>
      <c r="S64" s="6">
        <v>920</v>
      </c>
      <c r="T64" s="6">
        <f t="shared" si="52"/>
        <v>1159.6399999999999</v>
      </c>
    </row>
    <row r="65" spans="1:20" ht="15">
      <c r="A65" s="55" t="s">
        <v>41</v>
      </c>
      <c r="B65" s="6">
        <v>1080</v>
      </c>
      <c r="C65" s="6">
        <v>4179</v>
      </c>
      <c r="D65" s="6">
        <v>426</v>
      </c>
      <c r="E65" s="6">
        <f t="shared" si="44"/>
        <v>426</v>
      </c>
      <c r="F65" s="16">
        <v>3061</v>
      </c>
      <c r="G65" s="30">
        <f t="shared" si="45"/>
        <v>918.3</v>
      </c>
      <c r="H65" s="12">
        <v>188</v>
      </c>
      <c r="I65" s="31">
        <f t="shared" si="46"/>
        <v>56.4</v>
      </c>
      <c r="J65" s="6">
        <v>13</v>
      </c>
      <c r="K65" s="30">
        <f t="shared" si="47"/>
        <v>0.78</v>
      </c>
      <c r="L65" s="6">
        <v>356</v>
      </c>
      <c r="M65" s="30">
        <f t="shared" si="48"/>
        <v>35.6</v>
      </c>
      <c r="N65" s="6">
        <v>18</v>
      </c>
      <c r="O65" s="33">
        <f t="shared" si="49"/>
        <v>18</v>
      </c>
      <c r="P65" s="6">
        <v>5</v>
      </c>
      <c r="Q65" s="33">
        <f t="shared" si="50"/>
        <v>7.5</v>
      </c>
      <c r="R65" s="32">
        <f t="shared" si="51"/>
        <v>1462.58</v>
      </c>
      <c r="S65" s="6">
        <v>580</v>
      </c>
      <c r="T65" s="6">
        <f t="shared" si="52"/>
        <v>882.5799999999999</v>
      </c>
    </row>
    <row r="66" spans="1:20" ht="15">
      <c r="A66" s="55" t="s">
        <v>42</v>
      </c>
      <c r="B66" s="6">
        <v>1410</v>
      </c>
      <c r="C66" s="6">
        <v>6799</v>
      </c>
      <c r="D66" s="6">
        <v>307</v>
      </c>
      <c r="E66" s="6">
        <f t="shared" si="44"/>
        <v>307</v>
      </c>
      <c r="F66" s="16">
        <v>5902</v>
      </c>
      <c r="G66" s="30">
        <f t="shared" si="45"/>
        <v>1770.6</v>
      </c>
      <c r="H66" s="12">
        <v>362</v>
      </c>
      <c r="I66" s="31">
        <f t="shared" si="46"/>
        <v>108.6</v>
      </c>
      <c r="J66" s="6">
        <v>851</v>
      </c>
      <c r="K66" s="30">
        <f t="shared" si="47"/>
        <v>51.059999999999995</v>
      </c>
      <c r="L66" s="6">
        <v>528</v>
      </c>
      <c r="M66" s="30">
        <f t="shared" si="48"/>
        <v>52.800000000000004</v>
      </c>
      <c r="N66" s="6">
        <v>10</v>
      </c>
      <c r="O66" s="33">
        <f t="shared" si="49"/>
        <v>10</v>
      </c>
      <c r="P66" s="6">
        <v>37</v>
      </c>
      <c r="Q66" s="33">
        <f t="shared" si="50"/>
        <v>55.5</v>
      </c>
      <c r="R66" s="32">
        <f t="shared" si="51"/>
        <v>2355.56</v>
      </c>
      <c r="S66" s="6">
        <v>610</v>
      </c>
      <c r="T66" s="6">
        <f t="shared" si="52"/>
        <v>1745.56</v>
      </c>
    </row>
    <row r="67" spans="1:20" ht="15">
      <c r="A67" s="55" t="s">
        <v>43</v>
      </c>
      <c r="B67" s="6">
        <v>1590</v>
      </c>
      <c r="C67" s="6">
        <v>7298</v>
      </c>
      <c r="D67" s="6">
        <v>329</v>
      </c>
      <c r="E67" s="6">
        <f t="shared" si="44"/>
        <v>329</v>
      </c>
      <c r="F67" s="16">
        <v>6398</v>
      </c>
      <c r="G67" s="30">
        <f t="shared" si="45"/>
        <v>1919.3999999999999</v>
      </c>
      <c r="H67" s="12">
        <v>365</v>
      </c>
      <c r="I67" s="31">
        <f t="shared" si="46"/>
        <v>109.5</v>
      </c>
      <c r="J67" s="6">
        <v>0</v>
      </c>
      <c r="K67" s="30">
        <f t="shared" si="47"/>
        <v>0</v>
      </c>
      <c r="L67" s="6">
        <v>1000</v>
      </c>
      <c r="M67" s="30">
        <f t="shared" si="48"/>
        <v>100</v>
      </c>
      <c r="N67" s="6">
        <v>7</v>
      </c>
      <c r="O67" s="33">
        <f t="shared" si="49"/>
        <v>7</v>
      </c>
      <c r="P67" s="6">
        <v>6</v>
      </c>
      <c r="Q67" s="33">
        <f t="shared" si="50"/>
        <v>9</v>
      </c>
      <c r="R67" s="32">
        <f t="shared" si="51"/>
        <v>2473.8999999999996</v>
      </c>
      <c r="S67" s="6">
        <v>940</v>
      </c>
      <c r="T67" s="6">
        <f t="shared" si="52"/>
        <v>1533.8999999999996</v>
      </c>
    </row>
    <row r="68" spans="1:20" ht="15">
      <c r="A68" s="55" t="s">
        <v>45</v>
      </c>
      <c r="B68" s="6">
        <v>1130</v>
      </c>
      <c r="C68" s="6">
        <v>4868</v>
      </c>
      <c r="D68" s="6">
        <v>283</v>
      </c>
      <c r="E68" s="6">
        <f t="shared" si="44"/>
        <v>283</v>
      </c>
      <c r="F68" s="16">
        <v>4006</v>
      </c>
      <c r="G68" s="30">
        <f t="shared" si="45"/>
        <v>1201.8</v>
      </c>
      <c r="H68" s="12">
        <v>188</v>
      </c>
      <c r="I68" s="31">
        <f t="shared" si="46"/>
        <v>56.4</v>
      </c>
      <c r="J68" s="6">
        <v>0</v>
      </c>
      <c r="K68" s="30">
        <f t="shared" si="47"/>
        <v>0</v>
      </c>
      <c r="L68" s="6">
        <v>815</v>
      </c>
      <c r="M68" s="30">
        <f t="shared" si="48"/>
        <v>81.5</v>
      </c>
      <c r="N68" s="6">
        <v>25</v>
      </c>
      <c r="O68" s="33">
        <f t="shared" si="49"/>
        <v>25</v>
      </c>
      <c r="P68" s="6">
        <v>12</v>
      </c>
      <c r="Q68" s="33">
        <f t="shared" si="50"/>
        <v>18</v>
      </c>
      <c r="R68" s="32">
        <f t="shared" si="51"/>
        <v>1665.7</v>
      </c>
      <c r="S68" s="6">
        <v>830</v>
      </c>
      <c r="T68" s="6">
        <f t="shared" si="52"/>
        <v>835.7</v>
      </c>
    </row>
    <row r="69" spans="1:20" ht="15">
      <c r="A69" s="55" t="s">
        <v>46</v>
      </c>
      <c r="B69" s="6">
        <v>670</v>
      </c>
      <c r="C69" s="6">
        <v>2659</v>
      </c>
      <c r="D69" s="6">
        <v>128</v>
      </c>
      <c r="E69" s="6">
        <f t="shared" si="44"/>
        <v>128</v>
      </c>
      <c r="F69" s="16">
        <v>1558</v>
      </c>
      <c r="G69" s="30">
        <f t="shared" si="45"/>
        <v>467.4</v>
      </c>
      <c r="H69" s="12">
        <v>48</v>
      </c>
      <c r="I69" s="31">
        <f t="shared" si="46"/>
        <v>14.399999999999999</v>
      </c>
      <c r="J69" s="6">
        <v>4</v>
      </c>
      <c r="K69" s="30">
        <f t="shared" si="47"/>
        <v>0.24</v>
      </c>
      <c r="L69" s="6">
        <v>193</v>
      </c>
      <c r="M69" s="30">
        <f t="shared" si="48"/>
        <v>19.3</v>
      </c>
      <c r="N69" s="6">
        <v>214</v>
      </c>
      <c r="O69" s="33">
        <f t="shared" si="49"/>
        <v>214</v>
      </c>
      <c r="P69" s="6">
        <v>8</v>
      </c>
      <c r="Q69" s="33">
        <f t="shared" si="50"/>
        <v>12</v>
      </c>
      <c r="R69" s="32">
        <f t="shared" si="51"/>
        <v>855.3399999999999</v>
      </c>
      <c r="S69" s="6">
        <v>320</v>
      </c>
      <c r="T69" s="6">
        <f t="shared" si="52"/>
        <v>535.3399999999999</v>
      </c>
    </row>
    <row r="70" spans="1:20" s="35" customFormat="1" ht="15">
      <c r="A70" s="56" t="s">
        <v>13</v>
      </c>
      <c r="B70" s="5">
        <f>SUM(B71:B79)</f>
        <v>6000</v>
      </c>
      <c r="C70" s="5">
        <f aca="true" t="shared" si="53" ref="C70:T70">SUM(C71:C79)</f>
        <v>23142</v>
      </c>
      <c r="D70" s="5">
        <f t="shared" si="53"/>
        <v>1458</v>
      </c>
      <c r="E70" s="5">
        <f t="shared" si="53"/>
        <v>1458</v>
      </c>
      <c r="F70" s="5">
        <f t="shared" si="53"/>
        <v>18439</v>
      </c>
      <c r="G70" s="5">
        <f t="shared" si="53"/>
        <v>5531.699999999999</v>
      </c>
      <c r="H70" s="5">
        <f t="shared" si="53"/>
        <v>361</v>
      </c>
      <c r="I70" s="5">
        <f t="shared" si="53"/>
        <v>108.3</v>
      </c>
      <c r="J70" s="5">
        <f t="shared" si="53"/>
        <v>2162</v>
      </c>
      <c r="K70" s="5">
        <f t="shared" si="53"/>
        <v>129.72</v>
      </c>
      <c r="L70" s="5">
        <f t="shared" si="53"/>
        <v>2018</v>
      </c>
      <c r="M70" s="5">
        <f t="shared" si="53"/>
        <v>201.8</v>
      </c>
      <c r="N70" s="5">
        <f t="shared" si="53"/>
        <v>123</v>
      </c>
      <c r="O70" s="5">
        <f t="shared" si="53"/>
        <v>123</v>
      </c>
      <c r="P70" s="5">
        <f t="shared" si="53"/>
        <v>721</v>
      </c>
      <c r="Q70" s="5">
        <f t="shared" si="53"/>
        <v>1081.5</v>
      </c>
      <c r="R70" s="5">
        <f t="shared" si="53"/>
        <v>8634.02</v>
      </c>
      <c r="S70" s="5">
        <f t="shared" si="53"/>
        <v>4300</v>
      </c>
      <c r="T70" s="5">
        <f t="shared" si="53"/>
        <v>4334.02</v>
      </c>
    </row>
    <row r="71" spans="1:20" ht="15">
      <c r="A71" s="62" t="s">
        <v>92</v>
      </c>
      <c r="B71" s="6">
        <v>750</v>
      </c>
      <c r="C71" s="6">
        <v>2736</v>
      </c>
      <c r="D71" s="7">
        <v>136</v>
      </c>
      <c r="E71" s="6">
        <f aca="true" t="shared" si="54" ref="E71:E92">D71*1</f>
        <v>136</v>
      </c>
      <c r="F71" s="8">
        <v>2240</v>
      </c>
      <c r="G71" s="30">
        <f aca="true" t="shared" si="55" ref="G71:G92">F71*0.3</f>
        <v>672</v>
      </c>
      <c r="H71" s="6">
        <v>51</v>
      </c>
      <c r="I71" s="31">
        <f aca="true" t="shared" si="56" ref="I71:I92">H71*0.3</f>
        <v>15.299999999999999</v>
      </c>
      <c r="J71" s="36">
        <v>142</v>
      </c>
      <c r="K71" s="30">
        <f aca="true" t="shared" si="57" ref="K71:K92">J71*0.06</f>
        <v>8.52</v>
      </c>
      <c r="L71" s="36">
        <v>278</v>
      </c>
      <c r="M71" s="30">
        <f aca="true" t="shared" si="58" ref="M71:M92">L71*0.1</f>
        <v>27.8</v>
      </c>
      <c r="N71" s="6"/>
      <c r="O71" s="33">
        <f aca="true" t="shared" si="59" ref="O71:O92">N71*1</f>
        <v>0</v>
      </c>
      <c r="P71" s="9">
        <v>160</v>
      </c>
      <c r="Q71" s="33">
        <f aca="true" t="shared" si="60" ref="Q71:Q92">P71*1.5</f>
        <v>240</v>
      </c>
      <c r="R71" s="32">
        <f aca="true" t="shared" si="61" ref="R71:R92">E71+G71+I71+K71+M71+O71+Q71</f>
        <v>1099.62</v>
      </c>
      <c r="S71" s="10">
        <v>550</v>
      </c>
      <c r="T71" s="6">
        <f aca="true" t="shared" si="62" ref="T71:T79">R71-S71</f>
        <v>549.6199999999999</v>
      </c>
    </row>
    <row r="72" spans="1:20" ht="15">
      <c r="A72" s="62" t="s">
        <v>93</v>
      </c>
      <c r="B72" s="19">
        <v>1000</v>
      </c>
      <c r="C72" s="19">
        <v>3452</v>
      </c>
      <c r="D72" s="36">
        <v>325</v>
      </c>
      <c r="E72" s="6">
        <f t="shared" si="54"/>
        <v>325</v>
      </c>
      <c r="F72" s="40">
        <v>2524</v>
      </c>
      <c r="G72" s="30">
        <f t="shared" si="55"/>
        <v>757.1999999999999</v>
      </c>
      <c r="H72" s="19">
        <v>52</v>
      </c>
      <c r="I72" s="32">
        <f t="shared" si="56"/>
        <v>15.6</v>
      </c>
      <c r="J72" s="39">
        <v>853</v>
      </c>
      <c r="K72" s="30">
        <f t="shared" si="57"/>
        <v>51.18</v>
      </c>
      <c r="L72" s="39">
        <v>187</v>
      </c>
      <c r="M72" s="30">
        <f t="shared" si="58"/>
        <v>18.7</v>
      </c>
      <c r="N72" s="19">
        <v>0</v>
      </c>
      <c r="O72" s="32">
        <f t="shared" si="59"/>
        <v>0</v>
      </c>
      <c r="P72" s="41">
        <v>157</v>
      </c>
      <c r="Q72" s="32">
        <f t="shared" si="60"/>
        <v>235.5</v>
      </c>
      <c r="R72" s="32">
        <f t="shared" si="61"/>
        <v>1403.1799999999998</v>
      </c>
      <c r="S72" s="6">
        <v>600</v>
      </c>
      <c r="T72" s="6">
        <f t="shared" si="62"/>
        <v>803.1799999999998</v>
      </c>
    </row>
    <row r="73" spans="1:20" ht="15">
      <c r="A73" s="63" t="s">
        <v>94</v>
      </c>
      <c r="B73" s="11">
        <v>280</v>
      </c>
      <c r="C73" s="11">
        <v>919</v>
      </c>
      <c r="D73" s="13">
        <v>78</v>
      </c>
      <c r="E73" s="6">
        <f t="shared" si="54"/>
        <v>78</v>
      </c>
      <c r="F73" s="14">
        <v>637</v>
      </c>
      <c r="G73" s="30">
        <f t="shared" si="55"/>
        <v>191.1</v>
      </c>
      <c r="H73" s="6">
        <v>48</v>
      </c>
      <c r="I73" s="31">
        <f t="shared" si="56"/>
        <v>14.399999999999999</v>
      </c>
      <c r="J73" s="12">
        <v>4</v>
      </c>
      <c r="K73" s="30">
        <f t="shared" si="57"/>
        <v>0.24</v>
      </c>
      <c r="L73" s="12">
        <v>77</v>
      </c>
      <c r="M73" s="30">
        <f t="shared" si="58"/>
        <v>7.7</v>
      </c>
      <c r="N73" s="6"/>
      <c r="O73" s="33">
        <f t="shared" si="59"/>
        <v>0</v>
      </c>
      <c r="P73" s="15">
        <v>72</v>
      </c>
      <c r="Q73" s="33">
        <f t="shared" si="60"/>
        <v>108</v>
      </c>
      <c r="R73" s="32">
        <f t="shared" si="61"/>
        <v>399.44</v>
      </c>
      <c r="S73" s="11">
        <v>200</v>
      </c>
      <c r="T73" s="6">
        <f t="shared" si="62"/>
        <v>199.44</v>
      </c>
    </row>
    <row r="74" spans="1:20" ht="15">
      <c r="A74" s="62" t="s">
        <v>95</v>
      </c>
      <c r="B74" s="19">
        <v>600</v>
      </c>
      <c r="C74" s="19">
        <v>2122</v>
      </c>
      <c r="D74" s="19">
        <v>190</v>
      </c>
      <c r="E74" s="6">
        <f t="shared" si="54"/>
        <v>190</v>
      </c>
      <c r="F74" s="40">
        <v>1519</v>
      </c>
      <c r="G74" s="30">
        <f t="shared" si="55"/>
        <v>455.7</v>
      </c>
      <c r="H74" s="19">
        <v>34</v>
      </c>
      <c r="I74" s="31">
        <f t="shared" si="56"/>
        <v>10.2</v>
      </c>
      <c r="J74" s="19"/>
      <c r="K74" s="30">
        <f t="shared" si="57"/>
        <v>0</v>
      </c>
      <c r="L74" s="19">
        <v>104</v>
      </c>
      <c r="M74" s="30">
        <f t="shared" si="58"/>
        <v>10.4</v>
      </c>
      <c r="N74" s="19">
        <v>15</v>
      </c>
      <c r="O74" s="33">
        <f t="shared" si="59"/>
        <v>15</v>
      </c>
      <c r="P74" s="41">
        <v>71</v>
      </c>
      <c r="Q74" s="33">
        <f t="shared" si="60"/>
        <v>106.5</v>
      </c>
      <c r="R74" s="32">
        <f t="shared" si="61"/>
        <v>787.8000000000001</v>
      </c>
      <c r="S74" s="14">
        <v>600</v>
      </c>
      <c r="T74" s="6">
        <f t="shared" si="62"/>
        <v>187.80000000000007</v>
      </c>
    </row>
    <row r="75" spans="1:20" ht="15">
      <c r="A75" s="62" t="s">
        <v>96</v>
      </c>
      <c r="B75" s="19">
        <v>810</v>
      </c>
      <c r="C75" s="19">
        <v>3790</v>
      </c>
      <c r="D75" s="19">
        <v>104</v>
      </c>
      <c r="E75" s="6">
        <f t="shared" si="54"/>
        <v>104</v>
      </c>
      <c r="F75" s="37">
        <v>3448</v>
      </c>
      <c r="G75" s="30">
        <f t="shared" si="55"/>
        <v>1034.3999999999999</v>
      </c>
      <c r="H75" s="38">
        <v>38</v>
      </c>
      <c r="I75" s="31">
        <f t="shared" si="56"/>
        <v>11.4</v>
      </c>
      <c r="J75" s="36">
        <v>73</v>
      </c>
      <c r="K75" s="30">
        <f t="shared" si="57"/>
        <v>4.38</v>
      </c>
      <c r="L75" s="36">
        <v>236</v>
      </c>
      <c r="M75" s="30">
        <f t="shared" si="58"/>
        <v>23.6</v>
      </c>
      <c r="N75" s="19">
        <v>9</v>
      </c>
      <c r="O75" s="33">
        <f t="shared" si="59"/>
        <v>9</v>
      </c>
      <c r="P75" s="41">
        <v>33</v>
      </c>
      <c r="Q75" s="33">
        <f t="shared" si="60"/>
        <v>49.5</v>
      </c>
      <c r="R75" s="32">
        <f t="shared" si="61"/>
        <v>1236.28</v>
      </c>
      <c r="S75" s="14">
        <v>510</v>
      </c>
      <c r="T75" s="6">
        <f t="shared" si="62"/>
        <v>726.28</v>
      </c>
    </row>
    <row r="76" spans="1:20" ht="15">
      <c r="A76" s="62" t="s">
        <v>97</v>
      </c>
      <c r="B76" s="6">
        <v>680</v>
      </c>
      <c r="C76" s="6">
        <v>2934</v>
      </c>
      <c r="D76" s="6">
        <v>127</v>
      </c>
      <c r="E76" s="6">
        <f t="shared" si="54"/>
        <v>127</v>
      </c>
      <c r="F76" s="8">
        <v>2534</v>
      </c>
      <c r="G76" s="30">
        <f t="shared" si="55"/>
        <v>760.1999999999999</v>
      </c>
      <c r="H76" s="10">
        <v>54</v>
      </c>
      <c r="I76" s="31">
        <f t="shared" si="56"/>
        <v>16.2</v>
      </c>
      <c r="J76" s="7">
        <v>12</v>
      </c>
      <c r="K76" s="30">
        <f t="shared" si="57"/>
        <v>0.72</v>
      </c>
      <c r="L76" s="7">
        <v>291</v>
      </c>
      <c r="M76" s="30">
        <f t="shared" si="58"/>
        <v>29.1</v>
      </c>
      <c r="N76" s="6">
        <v>10</v>
      </c>
      <c r="O76" s="33">
        <f t="shared" si="59"/>
        <v>10</v>
      </c>
      <c r="P76" s="17">
        <v>40</v>
      </c>
      <c r="Q76" s="33">
        <f t="shared" si="60"/>
        <v>60</v>
      </c>
      <c r="R76" s="32">
        <f t="shared" si="61"/>
        <v>1003.22</v>
      </c>
      <c r="S76" s="14">
        <v>530</v>
      </c>
      <c r="T76" s="6">
        <f t="shared" si="62"/>
        <v>473.22</v>
      </c>
    </row>
    <row r="77" spans="1:20" ht="15">
      <c r="A77" s="62" t="s">
        <v>98</v>
      </c>
      <c r="B77" s="6">
        <v>250</v>
      </c>
      <c r="C77" s="6">
        <v>1039</v>
      </c>
      <c r="D77" s="6">
        <v>59</v>
      </c>
      <c r="E77" s="6">
        <f t="shared" si="54"/>
        <v>59</v>
      </c>
      <c r="F77" s="6">
        <v>878</v>
      </c>
      <c r="G77" s="30">
        <f t="shared" si="55"/>
        <v>263.4</v>
      </c>
      <c r="H77" s="6">
        <v>5</v>
      </c>
      <c r="I77" s="32">
        <f t="shared" si="56"/>
        <v>1.5</v>
      </c>
      <c r="J77" s="6">
        <v>48</v>
      </c>
      <c r="K77" s="30">
        <f t="shared" si="57"/>
        <v>2.88</v>
      </c>
      <c r="L77" s="6">
        <v>46</v>
      </c>
      <c r="M77" s="30">
        <f t="shared" si="58"/>
        <v>4.6000000000000005</v>
      </c>
      <c r="N77" s="6"/>
      <c r="O77" s="32">
        <f t="shared" si="59"/>
        <v>0</v>
      </c>
      <c r="P77" s="6">
        <v>24</v>
      </c>
      <c r="Q77" s="32">
        <f t="shared" si="60"/>
        <v>36</v>
      </c>
      <c r="R77" s="32">
        <f t="shared" si="61"/>
        <v>367.38</v>
      </c>
      <c r="S77" s="6">
        <v>150</v>
      </c>
      <c r="T77" s="6">
        <f t="shared" si="62"/>
        <v>217.38</v>
      </c>
    </row>
    <row r="78" spans="1:20" ht="15">
      <c r="A78" s="62" t="s">
        <v>99</v>
      </c>
      <c r="B78" s="19">
        <v>830</v>
      </c>
      <c r="C78" s="19">
        <v>3149</v>
      </c>
      <c r="D78" s="19">
        <v>189</v>
      </c>
      <c r="E78" s="6">
        <f t="shared" si="54"/>
        <v>189</v>
      </c>
      <c r="F78" s="19">
        <v>2284</v>
      </c>
      <c r="G78" s="30">
        <f t="shared" si="55"/>
        <v>685.1999999999999</v>
      </c>
      <c r="H78" s="19">
        <v>17</v>
      </c>
      <c r="I78" s="32">
        <f t="shared" si="56"/>
        <v>5.1</v>
      </c>
      <c r="J78" s="19">
        <v>638</v>
      </c>
      <c r="K78" s="30">
        <f t="shared" si="57"/>
        <v>38.28</v>
      </c>
      <c r="L78" s="19">
        <v>480</v>
      </c>
      <c r="M78" s="30">
        <f t="shared" si="58"/>
        <v>48</v>
      </c>
      <c r="N78" s="19">
        <v>89</v>
      </c>
      <c r="O78" s="32">
        <f t="shared" si="59"/>
        <v>89</v>
      </c>
      <c r="P78" s="19">
        <v>102</v>
      </c>
      <c r="Q78" s="32">
        <f t="shared" si="60"/>
        <v>153</v>
      </c>
      <c r="R78" s="32">
        <f t="shared" si="61"/>
        <v>1207.58</v>
      </c>
      <c r="S78" s="6">
        <v>560</v>
      </c>
      <c r="T78" s="6">
        <f t="shared" si="62"/>
        <v>647.5799999999999</v>
      </c>
    </row>
    <row r="79" spans="1:20" ht="15">
      <c r="A79" s="62" t="s">
        <v>100</v>
      </c>
      <c r="B79" s="6">
        <v>800</v>
      </c>
      <c r="C79" s="6">
        <v>3001</v>
      </c>
      <c r="D79" s="6">
        <v>250</v>
      </c>
      <c r="E79" s="6">
        <f t="shared" si="54"/>
        <v>250</v>
      </c>
      <c r="F79" s="8">
        <v>2375</v>
      </c>
      <c r="G79" s="30">
        <f t="shared" si="55"/>
        <v>712.5</v>
      </c>
      <c r="H79" s="10">
        <v>62</v>
      </c>
      <c r="I79" s="31">
        <f t="shared" si="56"/>
        <v>18.599999999999998</v>
      </c>
      <c r="J79" s="7">
        <v>392</v>
      </c>
      <c r="K79" s="30">
        <f t="shared" si="57"/>
        <v>23.52</v>
      </c>
      <c r="L79" s="7">
        <v>319</v>
      </c>
      <c r="M79" s="30">
        <f t="shared" si="58"/>
        <v>31.900000000000002</v>
      </c>
      <c r="N79" s="6"/>
      <c r="O79" s="33">
        <f t="shared" si="59"/>
        <v>0</v>
      </c>
      <c r="P79" s="17">
        <v>62</v>
      </c>
      <c r="Q79" s="33">
        <f t="shared" si="60"/>
        <v>93</v>
      </c>
      <c r="R79" s="32">
        <f t="shared" si="61"/>
        <v>1129.52</v>
      </c>
      <c r="S79" s="18">
        <v>600</v>
      </c>
      <c r="T79" s="6">
        <f t="shared" si="62"/>
        <v>529.52</v>
      </c>
    </row>
    <row r="80" spans="1:20" ht="33" customHeight="1">
      <c r="A80" s="50" t="s">
        <v>69</v>
      </c>
      <c r="B80" s="1">
        <f>SUM(B81:B92)</f>
        <v>5000</v>
      </c>
      <c r="C80" s="1">
        <f aca="true" t="shared" si="63" ref="C80:T80">SUM(C81:C92)</f>
        <v>22960</v>
      </c>
      <c r="D80" s="1">
        <f t="shared" si="63"/>
        <v>1221</v>
      </c>
      <c r="E80" s="1">
        <f t="shared" si="63"/>
        <v>1221</v>
      </c>
      <c r="F80" s="1">
        <f t="shared" si="63"/>
        <v>18399</v>
      </c>
      <c r="G80" s="1">
        <f t="shared" si="63"/>
        <v>5519.7</v>
      </c>
      <c r="H80" s="53">
        <f t="shared" si="63"/>
        <v>1146</v>
      </c>
      <c r="I80" s="1">
        <f t="shared" si="63"/>
        <v>343.79999999999995</v>
      </c>
      <c r="J80" s="1">
        <f t="shared" si="63"/>
        <v>405</v>
      </c>
      <c r="K80" s="1">
        <f t="shared" si="63"/>
        <v>24.3</v>
      </c>
      <c r="L80" s="1">
        <f t="shared" si="63"/>
        <v>2117</v>
      </c>
      <c r="M80" s="1">
        <f t="shared" si="63"/>
        <v>211.70000000000002</v>
      </c>
      <c r="N80" s="1">
        <f t="shared" si="63"/>
        <v>278</v>
      </c>
      <c r="O80" s="1">
        <f t="shared" si="63"/>
        <v>278</v>
      </c>
      <c r="P80" s="1">
        <f t="shared" si="63"/>
        <v>4</v>
      </c>
      <c r="Q80" s="1">
        <f t="shared" si="63"/>
        <v>6</v>
      </c>
      <c r="R80" s="1">
        <f t="shared" si="63"/>
        <v>7604.499999999999</v>
      </c>
      <c r="S80" s="1">
        <f t="shared" si="63"/>
        <v>2300</v>
      </c>
      <c r="T80" s="1">
        <f t="shared" si="63"/>
        <v>5304.499999999999</v>
      </c>
    </row>
    <row r="81" spans="1:20" ht="15">
      <c r="A81" s="62" t="s">
        <v>70</v>
      </c>
      <c r="B81" s="30">
        <v>133</v>
      </c>
      <c r="C81" s="30">
        <v>635</v>
      </c>
      <c r="D81" s="30">
        <v>21</v>
      </c>
      <c r="E81" s="6">
        <f t="shared" si="54"/>
        <v>21</v>
      </c>
      <c r="F81" s="30">
        <v>576</v>
      </c>
      <c r="G81" s="30">
        <f t="shared" si="55"/>
        <v>172.79999999999998</v>
      </c>
      <c r="H81" s="30">
        <v>13</v>
      </c>
      <c r="I81" s="31">
        <f t="shared" si="56"/>
        <v>3.9</v>
      </c>
      <c r="J81" s="30">
        <v>17</v>
      </c>
      <c r="K81" s="30">
        <f t="shared" si="57"/>
        <v>1.02</v>
      </c>
      <c r="L81" s="30">
        <v>63</v>
      </c>
      <c r="M81" s="30">
        <f t="shared" si="58"/>
        <v>6.300000000000001</v>
      </c>
      <c r="N81" s="30">
        <v>0</v>
      </c>
      <c r="O81" s="33">
        <f t="shared" si="59"/>
        <v>0</v>
      </c>
      <c r="P81" s="30">
        <v>0</v>
      </c>
      <c r="Q81" s="33">
        <f t="shared" si="60"/>
        <v>0</v>
      </c>
      <c r="R81" s="32">
        <f t="shared" si="61"/>
        <v>205.02</v>
      </c>
      <c r="S81" s="19">
        <v>54</v>
      </c>
      <c r="T81" s="6">
        <f aca="true" t="shared" si="64" ref="T81:T92">R81-S81</f>
        <v>151.02</v>
      </c>
    </row>
    <row r="82" spans="1:20" ht="15">
      <c r="A82" s="62" t="s">
        <v>71</v>
      </c>
      <c r="B82" s="30">
        <v>80</v>
      </c>
      <c r="C82" s="30">
        <v>377</v>
      </c>
      <c r="D82" s="30">
        <v>22</v>
      </c>
      <c r="E82" s="6">
        <f t="shared" si="54"/>
        <v>22</v>
      </c>
      <c r="F82" s="30">
        <v>316</v>
      </c>
      <c r="G82" s="30">
        <f t="shared" si="55"/>
        <v>94.8</v>
      </c>
      <c r="H82" s="30">
        <v>1</v>
      </c>
      <c r="I82" s="31">
        <f t="shared" si="56"/>
        <v>0.3</v>
      </c>
      <c r="J82" s="30">
        <v>26</v>
      </c>
      <c r="K82" s="30">
        <f t="shared" si="57"/>
        <v>1.56</v>
      </c>
      <c r="L82" s="30">
        <v>25</v>
      </c>
      <c r="M82" s="30">
        <f t="shared" si="58"/>
        <v>2.5</v>
      </c>
      <c r="N82" s="30">
        <v>0</v>
      </c>
      <c r="O82" s="33">
        <f t="shared" si="59"/>
        <v>0</v>
      </c>
      <c r="P82" s="30">
        <v>0</v>
      </c>
      <c r="Q82" s="33">
        <f t="shared" si="60"/>
        <v>0</v>
      </c>
      <c r="R82" s="32">
        <f t="shared" si="61"/>
        <v>121.16</v>
      </c>
      <c r="S82" s="19">
        <v>37</v>
      </c>
      <c r="T82" s="6">
        <f t="shared" si="64"/>
        <v>84.16</v>
      </c>
    </row>
    <row r="83" spans="1:20" ht="15">
      <c r="A83" s="62" t="s">
        <v>72</v>
      </c>
      <c r="B83" s="30">
        <v>100</v>
      </c>
      <c r="C83" s="30">
        <v>426</v>
      </c>
      <c r="D83" s="30">
        <v>30</v>
      </c>
      <c r="E83" s="6">
        <f t="shared" si="54"/>
        <v>30</v>
      </c>
      <c r="F83" s="30">
        <v>340</v>
      </c>
      <c r="G83" s="30">
        <f t="shared" si="55"/>
        <v>102</v>
      </c>
      <c r="H83" s="30">
        <v>35</v>
      </c>
      <c r="I83" s="31">
        <f t="shared" si="56"/>
        <v>10.5</v>
      </c>
      <c r="J83" s="30">
        <v>0</v>
      </c>
      <c r="K83" s="30">
        <f t="shared" si="57"/>
        <v>0</v>
      </c>
      <c r="L83" s="30">
        <v>67</v>
      </c>
      <c r="M83" s="30">
        <f t="shared" si="58"/>
        <v>6.7</v>
      </c>
      <c r="N83" s="30">
        <v>0</v>
      </c>
      <c r="O83" s="33">
        <f t="shared" si="59"/>
        <v>0</v>
      </c>
      <c r="P83" s="30">
        <v>0</v>
      </c>
      <c r="Q83" s="33">
        <f t="shared" si="60"/>
        <v>0</v>
      </c>
      <c r="R83" s="32">
        <f t="shared" si="61"/>
        <v>149.2</v>
      </c>
      <c r="S83" s="19">
        <v>47</v>
      </c>
      <c r="T83" s="6">
        <f t="shared" si="64"/>
        <v>102.19999999999999</v>
      </c>
    </row>
    <row r="84" spans="1:20" ht="15">
      <c r="A84" s="62" t="s">
        <v>73</v>
      </c>
      <c r="B84" s="30">
        <v>359</v>
      </c>
      <c r="C84" s="30">
        <v>1660</v>
      </c>
      <c r="D84" s="30">
        <v>69</v>
      </c>
      <c r="E84" s="6">
        <f t="shared" si="54"/>
        <v>69</v>
      </c>
      <c r="F84" s="30">
        <v>1479</v>
      </c>
      <c r="G84" s="30">
        <f t="shared" si="55"/>
        <v>443.7</v>
      </c>
      <c r="H84" s="30">
        <v>58</v>
      </c>
      <c r="I84" s="31">
        <f t="shared" si="56"/>
        <v>17.4</v>
      </c>
      <c r="J84" s="30">
        <v>77</v>
      </c>
      <c r="K84" s="30">
        <f t="shared" si="57"/>
        <v>4.62</v>
      </c>
      <c r="L84" s="30">
        <v>170</v>
      </c>
      <c r="M84" s="30">
        <f t="shared" si="58"/>
        <v>17</v>
      </c>
      <c r="N84" s="30">
        <v>0</v>
      </c>
      <c r="O84" s="33">
        <f t="shared" si="59"/>
        <v>0</v>
      </c>
      <c r="P84" s="30">
        <v>0</v>
      </c>
      <c r="Q84" s="33">
        <f t="shared" si="60"/>
        <v>0</v>
      </c>
      <c r="R84" s="32">
        <f t="shared" si="61"/>
        <v>551.72</v>
      </c>
      <c r="S84" s="19">
        <v>168</v>
      </c>
      <c r="T84" s="6">
        <f t="shared" si="64"/>
        <v>383.72</v>
      </c>
    </row>
    <row r="85" spans="1:20" ht="15">
      <c r="A85" s="62" t="s">
        <v>77</v>
      </c>
      <c r="B85" s="30">
        <v>633</v>
      </c>
      <c r="C85" s="30">
        <v>2631</v>
      </c>
      <c r="D85" s="30">
        <v>181</v>
      </c>
      <c r="E85" s="6">
        <f t="shared" si="54"/>
        <v>181</v>
      </c>
      <c r="F85" s="30">
        <v>1959</v>
      </c>
      <c r="G85" s="30">
        <f t="shared" si="55"/>
        <v>587.6999999999999</v>
      </c>
      <c r="H85" s="30">
        <v>210</v>
      </c>
      <c r="I85" s="31">
        <f t="shared" si="56"/>
        <v>63</v>
      </c>
      <c r="J85" s="30">
        <v>34</v>
      </c>
      <c r="K85" s="30">
        <f t="shared" si="57"/>
        <v>2.04</v>
      </c>
      <c r="L85" s="30">
        <v>408</v>
      </c>
      <c r="M85" s="30">
        <f t="shared" si="58"/>
        <v>40.800000000000004</v>
      </c>
      <c r="N85" s="30">
        <v>49</v>
      </c>
      <c r="O85" s="33">
        <f t="shared" si="59"/>
        <v>49</v>
      </c>
      <c r="P85" s="30">
        <v>0</v>
      </c>
      <c r="Q85" s="33">
        <f t="shared" si="60"/>
        <v>0</v>
      </c>
      <c r="R85" s="32">
        <f t="shared" si="61"/>
        <v>923.5399999999998</v>
      </c>
      <c r="S85" s="19">
        <v>295</v>
      </c>
      <c r="T85" s="6">
        <f t="shared" si="64"/>
        <v>628.5399999999998</v>
      </c>
    </row>
    <row r="86" spans="1:20" ht="15">
      <c r="A86" s="62" t="s">
        <v>78</v>
      </c>
      <c r="B86" s="30">
        <v>585</v>
      </c>
      <c r="C86" s="30">
        <v>3300</v>
      </c>
      <c r="D86" s="30">
        <v>63</v>
      </c>
      <c r="E86" s="6">
        <f t="shared" si="54"/>
        <v>63</v>
      </c>
      <c r="F86" s="30">
        <v>3059</v>
      </c>
      <c r="G86" s="30">
        <f t="shared" si="55"/>
        <v>917.6999999999999</v>
      </c>
      <c r="H86" s="30">
        <v>95</v>
      </c>
      <c r="I86" s="31">
        <f t="shared" si="56"/>
        <v>28.5</v>
      </c>
      <c r="J86" s="30">
        <v>60</v>
      </c>
      <c r="K86" s="30">
        <f t="shared" si="57"/>
        <v>3.5999999999999996</v>
      </c>
      <c r="L86" s="30">
        <v>101</v>
      </c>
      <c r="M86" s="30">
        <f t="shared" si="58"/>
        <v>10.100000000000001</v>
      </c>
      <c r="N86" s="30">
        <v>8</v>
      </c>
      <c r="O86" s="33">
        <f t="shared" si="59"/>
        <v>8</v>
      </c>
      <c r="P86" s="30">
        <v>0</v>
      </c>
      <c r="Q86" s="33">
        <f t="shared" si="60"/>
        <v>0</v>
      </c>
      <c r="R86" s="32">
        <f t="shared" si="61"/>
        <v>1030.9</v>
      </c>
      <c r="S86" s="19">
        <v>268</v>
      </c>
      <c r="T86" s="6">
        <f t="shared" si="64"/>
        <v>762.9000000000001</v>
      </c>
    </row>
    <row r="87" spans="1:20" ht="15">
      <c r="A87" s="62" t="s">
        <v>79</v>
      </c>
      <c r="B87" s="30">
        <v>216</v>
      </c>
      <c r="C87" s="30">
        <v>930</v>
      </c>
      <c r="D87" s="30">
        <v>19</v>
      </c>
      <c r="E87" s="6">
        <f t="shared" si="54"/>
        <v>19</v>
      </c>
      <c r="F87" s="30">
        <v>246</v>
      </c>
      <c r="G87" s="30">
        <f t="shared" si="55"/>
        <v>73.8</v>
      </c>
      <c r="H87" s="30">
        <v>16</v>
      </c>
      <c r="I87" s="31">
        <f t="shared" si="56"/>
        <v>4.8</v>
      </c>
      <c r="J87" s="30">
        <v>0</v>
      </c>
      <c r="K87" s="30">
        <f t="shared" si="57"/>
        <v>0</v>
      </c>
      <c r="L87" s="30">
        <v>12</v>
      </c>
      <c r="M87" s="30">
        <f t="shared" si="58"/>
        <v>1.2000000000000002</v>
      </c>
      <c r="N87" s="30">
        <v>143</v>
      </c>
      <c r="O87" s="33">
        <f t="shared" si="59"/>
        <v>143</v>
      </c>
      <c r="P87" s="30">
        <v>1</v>
      </c>
      <c r="Q87" s="33">
        <f t="shared" si="60"/>
        <v>1.5</v>
      </c>
      <c r="R87" s="32">
        <f t="shared" si="61"/>
        <v>243.3</v>
      </c>
      <c r="S87" s="19">
        <v>102</v>
      </c>
      <c r="T87" s="6">
        <f t="shared" si="64"/>
        <v>141.3</v>
      </c>
    </row>
    <row r="88" spans="1:20" ht="15">
      <c r="A88" s="62" t="s">
        <v>80</v>
      </c>
      <c r="B88" s="30">
        <v>160</v>
      </c>
      <c r="C88" s="30">
        <v>699</v>
      </c>
      <c r="D88" s="30">
        <v>34</v>
      </c>
      <c r="E88" s="6">
        <f t="shared" si="54"/>
        <v>34</v>
      </c>
      <c r="F88" s="30">
        <v>308</v>
      </c>
      <c r="G88" s="30">
        <f t="shared" si="55"/>
        <v>92.39999999999999</v>
      </c>
      <c r="H88" s="30">
        <v>5</v>
      </c>
      <c r="I88" s="31">
        <f t="shared" si="56"/>
        <v>1.5</v>
      </c>
      <c r="J88" s="30">
        <v>0</v>
      </c>
      <c r="K88" s="30">
        <f t="shared" si="57"/>
        <v>0</v>
      </c>
      <c r="L88" s="30">
        <v>13</v>
      </c>
      <c r="M88" s="30">
        <f t="shared" si="58"/>
        <v>1.3</v>
      </c>
      <c r="N88" s="30">
        <v>67</v>
      </c>
      <c r="O88" s="33">
        <f t="shared" si="59"/>
        <v>67</v>
      </c>
      <c r="P88" s="30">
        <v>0</v>
      </c>
      <c r="Q88" s="33">
        <f t="shared" si="60"/>
        <v>0</v>
      </c>
      <c r="R88" s="32">
        <f t="shared" si="61"/>
        <v>196.2</v>
      </c>
      <c r="S88" s="19">
        <v>51</v>
      </c>
      <c r="T88" s="6">
        <f t="shared" si="64"/>
        <v>145.2</v>
      </c>
    </row>
    <row r="89" spans="1:20" ht="15">
      <c r="A89" s="62" t="s">
        <v>74</v>
      </c>
      <c r="B89" s="30">
        <v>953</v>
      </c>
      <c r="C89" s="30">
        <v>3842</v>
      </c>
      <c r="D89" s="30">
        <v>357</v>
      </c>
      <c r="E89" s="6">
        <f t="shared" si="54"/>
        <v>357</v>
      </c>
      <c r="F89" s="30">
        <v>2868</v>
      </c>
      <c r="G89" s="30">
        <f t="shared" si="55"/>
        <v>860.4</v>
      </c>
      <c r="H89" s="30">
        <v>207</v>
      </c>
      <c r="I89" s="31">
        <f t="shared" si="56"/>
        <v>62.099999999999994</v>
      </c>
      <c r="J89" s="30">
        <v>52</v>
      </c>
      <c r="K89" s="30">
        <f t="shared" si="57"/>
        <v>3.12</v>
      </c>
      <c r="L89" s="30">
        <v>383</v>
      </c>
      <c r="M89" s="30">
        <f t="shared" si="58"/>
        <v>38.300000000000004</v>
      </c>
      <c r="N89" s="30">
        <v>0</v>
      </c>
      <c r="O89" s="33">
        <f t="shared" si="59"/>
        <v>0</v>
      </c>
      <c r="P89" s="30">
        <v>1</v>
      </c>
      <c r="Q89" s="33">
        <f t="shared" si="60"/>
        <v>1.5</v>
      </c>
      <c r="R89" s="32">
        <f t="shared" si="61"/>
        <v>1322.4199999999998</v>
      </c>
      <c r="S89" s="19">
        <v>382</v>
      </c>
      <c r="T89" s="6">
        <f t="shared" si="64"/>
        <v>940.4199999999998</v>
      </c>
    </row>
    <row r="90" spans="1:20" ht="15">
      <c r="A90" s="62" t="s">
        <v>75</v>
      </c>
      <c r="B90" s="30">
        <v>357</v>
      </c>
      <c r="C90" s="30">
        <v>1561</v>
      </c>
      <c r="D90" s="30">
        <v>113</v>
      </c>
      <c r="E90" s="6">
        <f t="shared" si="54"/>
        <v>113</v>
      </c>
      <c r="F90" s="30">
        <v>1242</v>
      </c>
      <c r="G90" s="30">
        <f t="shared" si="55"/>
        <v>372.59999999999997</v>
      </c>
      <c r="H90" s="30">
        <v>179</v>
      </c>
      <c r="I90" s="31">
        <f t="shared" si="56"/>
        <v>53.699999999999996</v>
      </c>
      <c r="J90" s="30">
        <v>56</v>
      </c>
      <c r="K90" s="30">
        <f t="shared" si="57"/>
        <v>3.36</v>
      </c>
      <c r="L90" s="30">
        <v>338</v>
      </c>
      <c r="M90" s="30">
        <f t="shared" si="58"/>
        <v>33.800000000000004</v>
      </c>
      <c r="N90" s="30">
        <v>0</v>
      </c>
      <c r="O90" s="33">
        <f t="shared" si="59"/>
        <v>0</v>
      </c>
      <c r="P90" s="30">
        <v>0</v>
      </c>
      <c r="Q90" s="33">
        <f t="shared" si="60"/>
        <v>0</v>
      </c>
      <c r="R90" s="32">
        <f t="shared" si="61"/>
        <v>576.4599999999999</v>
      </c>
      <c r="S90" s="19">
        <v>167</v>
      </c>
      <c r="T90" s="6">
        <f t="shared" si="64"/>
        <v>409.4599999999999</v>
      </c>
    </row>
    <row r="91" spans="1:20" ht="15">
      <c r="A91" s="62" t="s">
        <v>76</v>
      </c>
      <c r="B91" s="30">
        <v>1015</v>
      </c>
      <c r="C91" s="30">
        <v>4862</v>
      </c>
      <c r="D91" s="30">
        <v>239</v>
      </c>
      <c r="E91" s="6">
        <f t="shared" si="54"/>
        <v>239</v>
      </c>
      <c r="F91" s="30">
        <v>4192</v>
      </c>
      <c r="G91" s="30">
        <f t="shared" si="55"/>
        <v>1257.6</v>
      </c>
      <c r="H91" s="30">
        <v>282</v>
      </c>
      <c r="I91" s="31">
        <f t="shared" si="56"/>
        <v>84.6</v>
      </c>
      <c r="J91" s="30">
        <v>55</v>
      </c>
      <c r="K91" s="30">
        <f t="shared" si="57"/>
        <v>3.3</v>
      </c>
      <c r="L91" s="30">
        <v>456</v>
      </c>
      <c r="M91" s="30">
        <f t="shared" si="58"/>
        <v>45.6</v>
      </c>
      <c r="N91" s="30">
        <v>2</v>
      </c>
      <c r="O91" s="33">
        <f t="shared" si="59"/>
        <v>2</v>
      </c>
      <c r="P91" s="30">
        <v>0</v>
      </c>
      <c r="Q91" s="33">
        <f t="shared" si="60"/>
        <v>0</v>
      </c>
      <c r="R91" s="32">
        <f t="shared" si="61"/>
        <v>1632.0999999999997</v>
      </c>
      <c r="S91" s="19">
        <v>538</v>
      </c>
      <c r="T91" s="6">
        <f t="shared" si="64"/>
        <v>1094.0999999999997</v>
      </c>
    </row>
    <row r="92" spans="1:20" ht="15">
      <c r="A92" s="62" t="s">
        <v>106</v>
      </c>
      <c r="B92" s="32">
        <v>409</v>
      </c>
      <c r="C92" s="32">
        <v>2037</v>
      </c>
      <c r="D92" s="32">
        <v>73</v>
      </c>
      <c r="E92" s="6">
        <f t="shared" si="54"/>
        <v>73</v>
      </c>
      <c r="F92" s="32">
        <v>1814</v>
      </c>
      <c r="G92" s="30">
        <f t="shared" si="55"/>
        <v>544.1999999999999</v>
      </c>
      <c r="H92" s="32">
        <v>45</v>
      </c>
      <c r="I92" s="32">
        <f t="shared" si="56"/>
        <v>13.5</v>
      </c>
      <c r="J92" s="32">
        <v>28</v>
      </c>
      <c r="K92" s="30">
        <f t="shared" si="57"/>
        <v>1.68</v>
      </c>
      <c r="L92" s="32">
        <v>81</v>
      </c>
      <c r="M92" s="30">
        <f t="shared" si="58"/>
        <v>8.1</v>
      </c>
      <c r="N92" s="32">
        <v>9</v>
      </c>
      <c r="O92" s="32">
        <f t="shared" si="59"/>
        <v>9</v>
      </c>
      <c r="P92" s="32">
        <v>2</v>
      </c>
      <c r="Q92" s="32">
        <f t="shared" si="60"/>
        <v>3</v>
      </c>
      <c r="R92" s="32">
        <f t="shared" si="61"/>
        <v>652.4799999999999</v>
      </c>
      <c r="S92" s="19">
        <v>191</v>
      </c>
      <c r="T92" s="6">
        <f t="shared" si="64"/>
        <v>461.4799999999999</v>
      </c>
    </row>
  </sheetData>
  <mergeCells count="13">
    <mergeCell ref="L4:M5"/>
    <mergeCell ref="N4:O5"/>
    <mergeCell ref="P4:Q5"/>
    <mergeCell ref="R4:T5"/>
    <mergeCell ref="A2:T2"/>
    <mergeCell ref="O3:T3"/>
    <mergeCell ref="A4:A6"/>
    <mergeCell ref="B4:C5"/>
    <mergeCell ref="D4:G4"/>
    <mergeCell ref="H4:I5"/>
    <mergeCell ref="D5:E5"/>
    <mergeCell ref="F5:G5"/>
    <mergeCell ref="J4:K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lenovo</cp:lastModifiedBy>
  <cp:lastPrinted>2014-11-10T02:02:59Z</cp:lastPrinted>
  <dcterms:created xsi:type="dcterms:W3CDTF">2012-11-15T02:03:40Z</dcterms:created>
  <dcterms:modified xsi:type="dcterms:W3CDTF">2014-12-17T01:24:10Z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false</vt:bool>
  </property>
</Properties>
</file>